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Questa_cartella_di_lavoro" defaultThemeVersion="153222"/>
  <mc:AlternateContent xmlns:mc="http://schemas.openxmlformats.org/markup-compatibility/2006">
    <mc:Choice Requires="x15">
      <x15ac:absPath xmlns:x15ac="http://schemas.microsoft.com/office/spreadsheetml/2010/11/ac" url="C:\Users\Ottavia\Desktop\"/>
    </mc:Choice>
  </mc:AlternateContent>
  <bookViews>
    <workbookView xWindow="0" yWindow="0" windowWidth="19200" windowHeight="11490" tabRatio="961" activeTab="2"/>
  </bookViews>
  <sheets>
    <sheet name="Personale" sheetId="8" r:id="rId1"/>
    <sheet name="Entrate - Altri costi" sheetId="28" r:id="rId2"/>
    <sheet name="Bilancio seconda annualità" sheetId="9" r:id="rId3"/>
    <sheet name="STUDI_RendicontoAnnualeInd" sheetId="29" r:id="rId4"/>
    <sheet name="RASSEGNE_RendicontoAnnualeInd" sheetId="30" r:id="rId5"/>
    <sheet name="PREMI_RendicontoAnnualeInd" sheetId="23" r:id="rId6"/>
    <sheet name="MANIF.ESP_RendicontoAnnualeInd" sheetId="31" r:id="rId7"/>
    <sheet name="EDITORIA_RendicontoAnnualeInd" sheetId="38" r:id="rId8"/>
    <sheet name="CONVEGNI_RendicontoAnnualeInd" sheetId="39" r:id="rId9"/>
  </sheets>
  <externalReferences>
    <externalReference r:id="rId10"/>
  </externalReferences>
  <definedNames>
    <definedName name="_xlnm._FilterDatabase" localSheetId="1" hidden="1">'Entrate - Altri costi'!$A$5:$AG$251</definedName>
    <definedName name="_xlnm.Print_Area" localSheetId="2">'Bilancio seconda annualità'!$B$1:$T$125</definedName>
    <definedName name="REGIME_IVA">'Bilancio seconda annualità'!$U$2:$U$4</definedName>
    <definedName name="REGIME_IVA2">'[1]Bil.Prev.(prima annualità)'!$H$2:$H$3</definedName>
    <definedName name="REGIMEIVA">'Bilancio seconda annualità'!$U$2:$U$4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9" i="28" l="1"/>
  <c r="AE210" i="28"/>
  <c r="AE211" i="28"/>
  <c r="AE212" i="28"/>
  <c r="AE213" i="28"/>
  <c r="AE214" i="28"/>
  <c r="AE215" i="28"/>
  <c r="AE216" i="28"/>
  <c r="AE217" i="28"/>
  <c r="AE218" i="28"/>
  <c r="AE219" i="28"/>
  <c r="AE220" i="28"/>
  <c r="AE221" i="28"/>
  <c r="AE222" i="28"/>
  <c r="AE223" i="28"/>
  <c r="AE224" i="28"/>
  <c r="AE225" i="28"/>
  <c r="AE226" i="28"/>
  <c r="AE227" i="28"/>
  <c r="AE228" i="28"/>
  <c r="AE229" i="28"/>
  <c r="AE230" i="28"/>
  <c r="AE231" i="28"/>
  <c r="AE232" i="28"/>
  <c r="AE233" i="28"/>
  <c r="AE234" i="28"/>
  <c r="AE235" i="28"/>
  <c r="AE236" i="28"/>
  <c r="AE237" i="28"/>
  <c r="AE238" i="28"/>
  <c r="AE239" i="28"/>
  <c r="AE240" i="28"/>
  <c r="AE241" i="28"/>
  <c r="AE242" i="28"/>
  <c r="AE243" i="28"/>
  <c r="AE244" i="28"/>
  <c r="AE245" i="28"/>
  <c r="W209" i="28"/>
  <c r="W210" i="28"/>
  <c r="W211" i="28"/>
  <c r="W212" i="28"/>
  <c r="W213" i="28"/>
  <c r="W214" i="28"/>
  <c r="W215" i="28"/>
  <c r="W216" i="28"/>
  <c r="W217" i="28"/>
  <c r="W218" i="28"/>
  <c r="W219" i="28"/>
  <c r="W220" i="28"/>
  <c r="W221" i="28"/>
  <c r="W222" i="28"/>
  <c r="W223" i="28"/>
  <c r="W224" i="28"/>
  <c r="W225" i="28"/>
  <c r="W226" i="28"/>
  <c r="W227" i="28"/>
  <c r="W228" i="28"/>
  <c r="W229" i="28"/>
  <c r="W230" i="28"/>
  <c r="W231" i="28"/>
  <c r="W232" i="28"/>
  <c r="W233" i="28"/>
  <c r="W234" i="28"/>
  <c r="W235" i="28"/>
  <c r="W236" i="28"/>
  <c r="W237" i="28"/>
  <c r="W238" i="28"/>
  <c r="W239" i="28"/>
  <c r="W240" i="28"/>
  <c r="W241" i="28"/>
  <c r="W242" i="28"/>
  <c r="W243" i="28"/>
  <c r="W244" i="28"/>
  <c r="W245" i="28"/>
  <c r="W246" i="28"/>
  <c r="W247" i="28"/>
  <c r="V209" i="28"/>
  <c r="V210" i="28"/>
  <c r="V211" i="28"/>
  <c r="V212" i="28"/>
  <c r="V213" i="28"/>
  <c r="V214" i="28"/>
  <c r="V215" i="28"/>
  <c r="V216" i="28"/>
  <c r="V217" i="28"/>
  <c r="V218" i="28"/>
  <c r="V219" i="28"/>
  <c r="V220" i="28"/>
  <c r="V221" i="28"/>
  <c r="V222" i="28"/>
  <c r="V223" i="28"/>
  <c r="V224" i="28"/>
  <c r="V225" i="28"/>
  <c r="V226" i="28"/>
  <c r="V227" i="28"/>
  <c r="V228" i="28"/>
  <c r="V229" i="28"/>
  <c r="V230" i="28"/>
  <c r="V231" i="28"/>
  <c r="V232" i="28"/>
  <c r="V233" i="28"/>
  <c r="V234" i="28"/>
  <c r="V235" i="28"/>
  <c r="V236" i="28"/>
  <c r="V237" i="28"/>
  <c r="V238" i="28"/>
  <c r="V239" i="28"/>
  <c r="V240" i="28"/>
  <c r="V241" i="28"/>
  <c r="V242" i="28"/>
  <c r="V243" i="28"/>
  <c r="H209" i="28"/>
  <c r="H210" i="28"/>
  <c r="H211" i="28"/>
  <c r="H212" i="28"/>
  <c r="H213" i="28"/>
  <c r="H214" i="28"/>
  <c r="H215" i="28"/>
  <c r="H216" i="28"/>
  <c r="H217" i="28"/>
  <c r="H218" i="28"/>
  <c r="H219" i="28"/>
  <c r="H220" i="28"/>
  <c r="H221" i="28"/>
  <c r="H222" i="28"/>
  <c r="H223" i="28"/>
  <c r="H224" i="28"/>
  <c r="H225" i="28"/>
  <c r="H226" i="28"/>
  <c r="H227" i="28"/>
  <c r="H228" i="28"/>
  <c r="H229" i="28"/>
  <c r="H230" i="28"/>
  <c r="H231" i="28"/>
  <c r="H232" i="28"/>
  <c r="H233" i="28"/>
  <c r="H234" i="28"/>
  <c r="H235" i="28"/>
  <c r="H236" i="28"/>
  <c r="H237" i="28"/>
  <c r="H238" i="28"/>
  <c r="H239" i="28"/>
  <c r="H240" i="28"/>
  <c r="H241" i="28"/>
  <c r="P52" i="9"/>
  <c r="M52" i="9"/>
  <c r="J52" i="9"/>
  <c r="G52" i="9"/>
  <c r="D52" i="9"/>
  <c r="S52" i="9" l="1"/>
  <c r="W48" i="28"/>
  <c r="W49" i="28"/>
  <c r="W50" i="28"/>
  <c r="W51" i="28"/>
  <c r="W52" i="28"/>
  <c r="W53" i="28"/>
  <c r="W54" i="28"/>
  <c r="W55" i="28"/>
  <c r="W56" i="28"/>
  <c r="W57" i="28"/>
  <c r="W58" i="28"/>
  <c r="W59" i="28"/>
  <c r="W60" i="28"/>
  <c r="W61" i="28"/>
  <c r="W62" i="28"/>
  <c r="W63" i="28"/>
  <c r="W64" i="28"/>
  <c r="W65" i="28"/>
  <c r="W66" i="28"/>
  <c r="W67" i="28"/>
  <c r="W68" i="28"/>
  <c r="W69" i="28"/>
  <c r="W70" i="28"/>
  <c r="W71" i="28"/>
  <c r="W72" i="28"/>
  <c r="W73" i="28"/>
  <c r="W74" i="28"/>
  <c r="W75" i="28"/>
  <c r="W76" i="28"/>
  <c r="W77" i="28"/>
  <c r="W78" i="28"/>
  <c r="W79" i="28"/>
  <c r="W80" i="28"/>
  <c r="W81" i="28"/>
  <c r="W82" i="28"/>
  <c r="W83" i="28"/>
  <c r="W84" i="28"/>
  <c r="V48" i="28"/>
  <c r="V49" i="28"/>
  <c r="V50" i="28"/>
  <c r="V51" i="28"/>
  <c r="V52" i="28"/>
  <c r="V53" i="28"/>
  <c r="V54" i="28"/>
  <c r="V55" i="28"/>
  <c r="V56" i="28"/>
  <c r="V57" i="28"/>
  <c r="V58" i="28"/>
  <c r="V59" i="28"/>
  <c r="V60" i="28"/>
  <c r="V61" i="28"/>
  <c r="V62" i="28"/>
  <c r="V63" i="28"/>
  <c r="V64" i="28"/>
  <c r="V65" i="28"/>
  <c r="V66" i="28"/>
  <c r="V67" i="28"/>
  <c r="V68" i="28"/>
  <c r="V69" i="28"/>
  <c r="V70" i="28"/>
  <c r="V71" i="28"/>
  <c r="V72" i="28"/>
  <c r="V73" i="28"/>
  <c r="V74" i="28"/>
  <c r="V75" i="28"/>
  <c r="V76" i="28"/>
  <c r="V77" i="28"/>
  <c r="V78" i="28"/>
  <c r="V79" i="28"/>
  <c r="V80" i="28"/>
  <c r="V81" i="28"/>
  <c r="V82" i="28"/>
  <c r="V83" i="28"/>
  <c r="V84" i="28"/>
  <c r="AK121" i="8"/>
  <c r="AK120" i="8"/>
  <c r="AK119" i="8"/>
  <c r="AK118" i="8"/>
  <c r="AK117" i="8"/>
  <c r="AK116" i="8"/>
  <c r="AK115" i="8"/>
  <c r="AK114" i="8"/>
  <c r="AK113" i="8"/>
  <c r="AK112" i="8"/>
  <c r="AK111" i="8"/>
  <c r="AK110" i="8"/>
  <c r="AK109" i="8"/>
  <c r="AK108" i="8"/>
  <c r="AK107" i="8"/>
  <c r="AK106" i="8"/>
  <c r="AK105" i="8"/>
  <c r="AK104" i="8"/>
  <c r="AK103" i="8"/>
  <c r="AK102" i="8"/>
  <c r="AK101" i="8"/>
  <c r="AK100" i="8"/>
  <c r="AK99" i="8"/>
  <c r="AK98" i="8"/>
  <c r="AK97" i="8"/>
  <c r="AK96" i="8"/>
  <c r="AK95" i="8"/>
  <c r="AK94" i="8"/>
  <c r="AK93" i="8"/>
  <c r="AK92" i="8"/>
  <c r="AK91" i="8"/>
  <c r="AK90" i="8"/>
  <c r="AK89" i="8"/>
  <c r="AK88" i="8"/>
  <c r="AK87" i="8"/>
  <c r="AK86" i="8"/>
  <c r="AK85" i="8"/>
  <c r="AK84" i="8"/>
  <c r="AK83" i="8"/>
  <c r="AK82" i="8"/>
  <c r="AK81" i="8"/>
  <c r="AK80" i="8"/>
  <c r="AK79" i="8"/>
  <c r="AK78" i="8"/>
  <c r="AK77" i="8"/>
  <c r="AK76" i="8"/>
  <c r="AK75" i="8"/>
  <c r="AK74" i="8"/>
  <c r="AK73" i="8"/>
  <c r="AK72" i="8"/>
  <c r="AK71" i="8"/>
  <c r="AK70" i="8"/>
  <c r="AK69" i="8"/>
  <c r="AK68" i="8"/>
  <c r="AK67" i="8"/>
  <c r="AK66" i="8"/>
  <c r="AK65" i="8"/>
  <c r="AK64" i="8"/>
  <c r="AK63" i="8"/>
  <c r="AK62" i="8"/>
  <c r="AK61" i="8"/>
  <c r="AK60" i="8"/>
  <c r="AK59" i="8"/>
  <c r="AK58" i="8"/>
  <c r="AK57" i="8"/>
  <c r="AK56" i="8"/>
  <c r="AK55" i="8"/>
  <c r="AK54" i="8"/>
  <c r="AK53" i="8"/>
  <c r="AK52" i="8"/>
  <c r="AK51" i="8"/>
  <c r="AK50" i="8"/>
  <c r="AK49" i="8"/>
  <c r="AK48" i="8"/>
  <c r="AK47" i="8"/>
  <c r="AK46" i="8"/>
  <c r="AK45" i="8"/>
  <c r="AK44" i="8"/>
  <c r="AK43" i="8"/>
  <c r="AK42" i="8"/>
  <c r="AK41" i="8"/>
  <c r="AK40" i="8"/>
  <c r="AK39" i="8"/>
  <c r="AK38" i="8"/>
  <c r="AK37" i="8"/>
  <c r="AK36" i="8"/>
  <c r="AK35" i="8"/>
  <c r="AK34" i="8"/>
  <c r="AK33" i="8"/>
  <c r="AK32" i="8"/>
  <c r="AK31" i="8"/>
  <c r="AK30" i="8"/>
  <c r="AK29" i="8"/>
  <c r="AK28" i="8"/>
  <c r="AK27" i="8"/>
  <c r="AK26" i="8"/>
  <c r="AK25" i="8"/>
  <c r="AK24" i="8"/>
  <c r="AK23" i="8"/>
  <c r="AK22" i="8"/>
  <c r="AK21" i="8"/>
  <c r="AK20" i="8"/>
  <c r="AK19" i="8"/>
  <c r="AK18" i="8"/>
  <c r="AK17" i="8"/>
  <c r="AK16" i="8"/>
  <c r="AK15" i="8"/>
  <c r="AK14" i="8"/>
  <c r="AK13" i="8"/>
  <c r="AK12" i="8"/>
  <c r="AK11" i="8"/>
  <c r="AK10" i="8"/>
  <c r="AK9" i="8"/>
  <c r="AK8" i="8"/>
  <c r="Q98" i="9"/>
  <c r="Q97" i="9"/>
  <c r="Q96" i="9"/>
  <c r="Q95" i="9"/>
  <c r="Q94" i="9"/>
  <c r="Q93" i="9"/>
  <c r="Q90" i="9"/>
  <c r="Q89" i="9"/>
  <c r="Q88" i="9"/>
  <c r="Q87" i="9"/>
  <c r="Q86" i="9"/>
  <c r="Q83" i="9"/>
  <c r="Q82" i="9"/>
  <c r="Q81" i="9"/>
  <c r="Q80" i="9"/>
  <c r="Q79" i="9"/>
  <c r="Q78" i="9"/>
  <c r="Q75" i="9"/>
  <c r="Q74" i="9"/>
  <c r="Q73" i="9"/>
  <c r="Q72" i="9"/>
  <c r="Q71" i="9"/>
  <c r="Q70" i="9"/>
  <c r="Q69" i="9"/>
  <c r="Q68" i="9"/>
  <c r="Q67" i="9"/>
  <c r="Q66" i="9"/>
  <c r="Q63" i="9"/>
  <c r="Q62" i="9"/>
  <c r="Q61" i="9"/>
  <c r="Q60" i="9"/>
  <c r="Q59" i="9"/>
  <c r="Q58" i="9"/>
  <c r="Q57" i="9"/>
  <c r="Q56" i="9"/>
  <c r="Q55" i="9"/>
  <c r="Q52" i="9"/>
  <c r="Q51" i="9"/>
  <c r="Q50" i="9"/>
  <c r="Q49" i="9"/>
  <c r="Q48" i="9"/>
  <c r="Q47" i="9"/>
  <c r="Q44" i="9"/>
  <c r="Q43" i="9"/>
  <c r="Q42" i="9"/>
  <c r="Q41" i="9"/>
  <c r="Q40" i="9"/>
  <c r="Q39" i="9"/>
  <c r="Q33" i="9"/>
  <c r="Q32" i="9"/>
  <c r="Q29" i="9"/>
  <c r="Q28" i="9"/>
  <c r="Q27" i="9"/>
  <c r="Q24" i="9"/>
  <c r="Q102" i="9" s="1"/>
  <c r="Q23" i="9"/>
  <c r="Q101" i="9" s="1"/>
  <c r="Q20" i="9"/>
  <c r="Q19" i="9"/>
  <c r="Q18" i="9"/>
  <c r="Q17" i="9"/>
  <c r="Q16" i="9"/>
  <c r="Q15" i="9"/>
  <c r="Q12" i="9"/>
  <c r="Q11" i="9"/>
  <c r="Q10" i="9"/>
  <c r="Q9" i="9"/>
  <c r="Q8" i="9"/>
  <c r="N98" i="9"/>
  <c r="N97" i="9"/>
  <c r="N96" i="9"/>
  <c r="N95" i="9"/>
  <c r="N94" i="9"/>
  <c r="N93" i="9"/>
  <c r="N90" i="9"/>
  <c r="N89" i="9"/>
  <c r="N88" i="9"/>
  <c r="N87" i="9"/>
  <c r="N86" i="9"/>
  <c r="N83" i="9"/>
  <c r="N82" i="9"/>
  <c r="N81" i="9"/>
  <c r="N80" i="9"/>
  <c r="N79" i="9"/>
  <c r="N78" i="9"/>
  <c r="N75" i="9"/>
  <c r="N74" i="9"/>
  <c r="N73" i="9"/>
  <c r="N72" i="9"/>
  <c r="N71" i="9"/>
  <c r="N70" i="9"/>
  <c r="N69" i="9"/>
  <c r="N68" i="9"/>
  <c r="N67" i="9"/>
  <c r="N66" i="9"/>
  <c r="N63" i="9"/>
  <c r="N62" i="9"/>
  <c r="N61" i="9"/>
  <c r="N60" i="9"/>
  <c r="N59" i="9"/>
  <c r="N58" i="9"/>
  <c r="N57" i="9"/>
  <c r="N56" i="9"/>
  <c r="N55" i="9"/>
  <c r="N52" i="9"/>
  <c r="N51" i="9"/>
  <c r="N50" i="9"/>
  <c r="N49" i="9"/>
  <c r="N48" i="9"/>
  <c r="N47" i="9"/>
  <c r="N44" i="9"/>
  <c r="N43" i="9"/>
  <c r="N42" i="9"/>
  <c r="N41" i="9"/>
  <c r="N40" i="9"/>
  <c r="N39" i="9"/>
  <c r="N33" i="9"/>
  <c r="N32" i="9"/>
  <c r="N29" i="9"/>
  <c r="N28" i="9"/>
  <c r="N27" i="9"/>
  <c r="N24" i="9"/>
  <c r="N102" i="9" s="1"/>
  <c r="N23" i="9"/>
  <c r="N101" i="9" s="1"/>
  <c r="N20" i="9"/>
  <c r="N19" i="9"/>
  <c r="N18" i="9"/>
  <c r="N17" i="9"/>
  <c r="N16" i="9"/>
  <c r="N15" i="9"/>
  <c r="N12" i="9"/>
  <c r="N11" i="9"/>
  <c r="N10" i="9"/>
  <c r="N9" i="9"/>
  <c r="N8" i="9"/>
  <c r="K98" i="9"/>
  <c r="K97" i="9"/>
  <c r="K96" i="9"/>
  <c r="K95" i="9"/>
  <c r="K94" i="9"/>
  <c r="K93" i="9"/>
  <c r="K90" i="9"/>
  <c r="K89" i="9"/>
  <c r="K88" i="9"/>
  <c r="K87" i="9"/>
  <c r="K86" i="9"/>
  <c r="K82" i="9"/>
  <c r="K81" i="9"/>
  <c r="K78" i="9"/>
  <c r="K75" i="9"/>
  <c r="K74" i="9"/>
  <c r="K73" i="9"/>
  <c r="K72" i="9"/>
  <c r="K71" i="9"/>
  <c r="K70" i="9"/>
  <c r="K69" i="9"/>
  <c r="K67" i="9"/>
  <c r="K66" i="9"/>
  <c r="K63" i="9"/>
  <c r="K62" i="9"/>
  <c r="K61" i="9"/>
  <c r="K60" i="9"/>
  <c r="K59" i="9"/>
  <c r="K58" i="9"/>
  <c r="K57" i="9"/>
  <c r="K55" i="9"/>
  <c r="K52" i="9"/>
  <c r="K51" i="9"/>
  <c r="K50" i="9"/>
  <c r="K49" i="9"/>
  <c r="K48" i="9"/>
  <c r="K47" i="9"/>
  <c r="K44" i="9"/>
  <c r="K43" i="9"/>
  <c r="K41" i="9"/>
  <c r="K39" i="9"/>
  <c r="K33" i="9"/>
  <c r="K32" i="9"/>
  <c r="K29" i="9"/>
  <c r="K28" i="9"/>
  <c r="K27" i="9"/>
  <c r="K24" i="9"/>
  <c r="K102" i="9" s="1"/>
  <c r="K23" i="9"/>
  <c r="K101" i="9" s="1"/>
  <c r="K20" i="9"/>
  <c r="K19" i="9"/>
  <c r="K18" i="9"/>
  <c r="K17" i="9"/>
  <c r="K15" i="9"/>
  <c r="K12" i="9"/>
  <c r="K11" i="9"/>
  <c r="K10" i="9"/>
  <c r="K9" i="9"/>
  <c r="K8" i="9"/>
  <c r="H98" i="9"/>
  <c r="H97" i="9"/>
  <c r="H96" i="9"/>
  <c r="H95" i="9"/>
  <c r="H94" i="9"/>
  <c r="H93" i="9"/>
  <c r="H90" i="9"/>
  <c r="H89" i="9"/>
  <c r="H88" i="9"/>
  <c r="H87" i="9"/>
  <c r="H86" i="9"/>
  <c r="H83" i="9"/>
  <c r="H82" i="9"/>
  <c r="H81" i="9"/>
  <c r="H80" i="9"/>
  <c r="H79" i="9"/>
  <c r="H78" i="9"/>
  <c r="H75" i="9"/>
  <c r="H74" i="9"/>
  <c r="H73" i="9"/>
  <c r="H72" i="9"/>
  <c r="H71" i="9"/>
  <c r="H70" i="9"/>
  <c r="H69" i="9"/>
  <c r="H68" i="9"/>
  <c r="H67" i="9"/>
  <c r="H66" i="9"/>
  <c r="H63" i="9"/>
  <c r="H62" i="9"/>
  <c r="H61" i="9"/>
  <c r="H60" i="9"/>
  <c r="H59" i="9"/>
  <c r="H58" i="9"/>
  <c r="H57" i="9"/>
  <c r="H56" i="9"/>
  <c r="H55" i="9"/>
  <c r="H52" i="9"/>
  <c r="H51" i="9"/>
  <c r="H50" i="9"/>
  <c r="H49" i="9"/>
  <c r="H48" i="9"/>
  <c r="H47" i="9"/>
  <c r="H44" i="9"/>
  <c r="H43" i="9"/>
  <c r="H42" i="9"/>
  <c r="H41" i="9"/>
  <c r="H40" i="9"/>
  <c r="H39" i="9"/>
  <c r="H33" i="9"/>
  <c r="H32" i="9"/>
  <c r="H29" i="9"/>
  <c r="H28" i="9"/>
  <c r="H27" i="9"/>
  <c r="H24" i="9"/>
  <c r="H102" i="9" s="1"/>
  <c r="H23" i="9"/>
  <c r="H101" i="9" s="1"/>
  <c r="H20" i="9"/>
  <c r="H19" i="9"/>
  <c r="H18" i="9"/>
  <c r="H17" i="9"/>
  <c r="H16" i="9"/>
  <c r="H15" i="9"/>
  <c r="H12" i="9"/>
  <c r="H11" i="9"/>
  <c r="H10" i="9"/>
  <c r="H9" i="9"/>
  <c r="H8" i="9"/>
  <c r="E19" i="9"/>
  <c r="E18" i="9"/>
  <c r="E17" i="9"/>
  <c r="E15" i="9"/>
  <c r="E12" i="9"/>
  <c r="E10" i="9"/>
  <c r="E9" i="9"/>
  <c r="E48" i="9"/>
  <c r="E43" i="9"/>
  <c r="E41" i="9"/>
  <c r="E40" i="9"/>
  <c r="E39" i="9"/>
  <c r="E42" i="9"/>
  <c r="E44" i="9"/>
  <c r="W104" i="28"/>
  <c r="V104" i="28"/>
  <c r="W103" i="28"/>
  <c r="V103" i="28"/>
  <c r="W102" i="28"/>
  <c r="V102" i="28"/>
  <c r="W101" i="28"/>
  <c r="V101" i="28"/>
  <c r="W100" i="28"/>
  <c r="V100" i="28"/>
  <c r="W99" i="28"/>
  <c r="V99" i="28"/>
  <c r="W98" i="28"/>
  <c r="V98" i="28"/>
  <c r="W97" i="28"/>
  <c r="V97" i="28"/>
  <c r="W96" i="28"/>
  <c r="V96" i="28"/>
  <c r="W95" i="28"/>
  <c r="V95" i="28"/>
  <c r="W94" i="28"/>
  <c r="V94" i="28"/>
  <c r="W93" i="28"/>
  <c r="V93" i="28"/>
  <c r="W92" i="28"/>
  <c r="V92" i="28"/>
  <c r="W91" i="28"/>
  <c r="V91" i="28"/>
  <c r="W90" i="28"/>
  <c r="V90" i="28"/>
  <c r="W89" i="28"/>
  <c r="V89" i="28"/>
  <c r="W88" i="28"/>
  <c r="V88" i="28"/>
  <c r="W87" i="28"/>
  <c r="V87" i="28"/>
  <c r="W86" i="28"/>
  <c r="V86" i="28"/>
  <c r="W85" i="28"/>
  <c r="V85" i="28"/>
  <c r="AE251" i="28"/>
  <c r="AE12" i="28"/>
  <c r="AE13" i="28"/>
  <c r="AE14" i="28"/>
  <c r="AE15" i="28"/>
  <c r="K79" i="9" s="1"/>
  <c r="AE16" i="28"/>
  <c r="AE17" i="28"/>
  <c r="AE18" i="28"/>
  <c r="K83" i="9" s="1"/>
  <c r="AE19" i="28"/>
  <c r="AE20" i="28"/>
  <c r="AE21" i="28"/>
  <c r="AE22" i="28"/>
  <c r="AE23" i="28"/>
  <c r="AE24" i="28"/>
  <c r="AE25" i="28"/>
  <c r="AE26" i="28"/>
  <c r="AE27" i="28"/>
  <c r="AE28" i="28"/>
  <c r="AE29" i="28"/>
  <c r="AE30" i="28"/>
  <c r="AE31" i="28"/>
  <c r="AE32" i="28"/>
  <c r="AE33" i="28"/>
  <c r="AE34" i="28"/>
  <c r="AE35" i="28"/>
  <c r="AE36" i="28"/>
  <c r="AE37" i="28"/>
  <c r="AE38" i="28"/>
  <c r="AE39" i="28"/>
  <c r="AE40" i="28"/>
  <c r="AE41" i="28"/>
  <c r="AE42" i="28"/>
  <c r="AE43" i="28"/>
  <c r="AE44" i="28"/>
  <c r="AE45" i="28"/>
  <c r="AE46" i="28"/>
  <c r="AE47" i="28"/>
  <c r="AE48" i="28"/>
  <c r="AE49" i="28"/>
  <c r="AE50" i="28"/>
  <c r="AE51" i="28"/>
  <c r="AE52" i="28"/>
  <c r="AE53" i="28"/>
  <c r="AE54" i="28"/>
  <c r="AE55" i="28"/>
  <c r="AE56" i="28"/>
  <c r="AE57" i="28"/>
  <c r="AE58" i="28"/>
  <c r="AE59" i="28"/>
  <c r="AE60" i="28"/>
  <c r="AE61" i="28"/>
  <c r="AE62" i="28"/>
  <c r="AE63" i="28"/>
  <c r="AE64" i="28"/>
  <c r="AE65" i="28"/>
  <c r="AE66" i="28"/>
  <c r="AE67" i="28"/>
  <c r="AE68" i="28"/>
  <c r="AE69" i="28"/>
  <c r="AE70" i="28"/>
  <c r="AE71" i="28"/>
  <c r="AE72" i="28"/>
  <c r="AE73" i="28"/>
  <c r="AE74" i="28"/>
  <c r="AE75" i="28"/>
  <c r="AE76" i="28"/>
  <c r="AE77" i="28"/>
  <c r="AE78" i="28"/>
  <c r="AE79" i="28"/>
  <c r="AE80" i="28"/>
  <c r="AE81" i="28"/>
  <c r="AE82" i="28"/>
  <c r="AE83" i="28"/>
  <c r="AE84" i="28"/>
  <c r="AE85" i="28"/>
  <c r="AE86" i="28"/>
  <c r="E16" i="9" s="1"/>
  <c r="AE87" i="28"/>
  <c r="AE88" i="28"/>
  <c r="AE89" i="28"/>
  <c r="AE90" i="28"/>
  <c r="AE91" i="28"/>
  <c r="AE92" i="28"/>
  <c r="AE93" i="28"/>
  <c r="AE94" i="28"/>
  <c r="AE95" i="28"/>
  <c r="AE96" i="28"/>
  <c r="AE97" i="28"/>
  <c r="E11" i="9" s="1"/>
  <c r="AE98" i="28"/>
  <c r="E20" i="9" s="1"/>
  <c r="AE99" i="28"/>
  <c r="AE100" i="28"/>
  <c r="K16" i="9" s="1"/>
  <c r="AE101" i="28"/>
  <c r="AE102" i="28"/>
  <c r="AE103" i="28"/>
  <c r="AE104" i="28"/>
  <c r="AE105" i="28"/>
  <c r="AE106" i="28"/>
  <c r="AE107" i="28"/>
  <c r="AE108" i="28"/>
  <c r="AE109" i="28"/>
  <c r="AE110" i="28"/>
  <c r="AE111" i="28"/>
  <c r="AE112" i="28"/>
  <c r="AE113" i="28"/>
  <c r="AE114" i="28"/>
  <c r="AE115" i="28"/>
  <c r="AE116" i="28"/>
  <c r="AE117" i="28"/>
  <c r="AE118" i="28"/>
  <c r="AE119" i="28"/>
  <c r="AE120" i="28"/>
  <c r="AE121" i="28"/>
  <c r="AE122" i="28"/>
  <c r="AE123" i="28"/>
  <c r="AE124" i="28"/>
  <c r="AE125" i="28"/>
  <c r="AE126" i="28"/>
  <c r="AE127" i="28"/>
  <c r="AE128" i="28"/>
  <c r="AE129" i="28"/>
  <c r="AE130" i="28"/>
  <c r="AE131" i="28"/>
  <c r="AE132" i="28"/>
  <c r="AE133" i="28"/>
  <c r="AE134" i="28"/>
  <c r="AE135" i="28"/>
  <c r="AE136" i="28"/>
  <c r="AE137" i="28"/>
  <c r="AE138" i="28"/>
  <c r="AE139" i="28"/>
  <c r="AE140" i="28"/>
  <c r="AE141" i="28"/>
  <c r="AE142" i="28"/>
  <c r="AE143" i="28"/>
  <c r="AE144" i="28"/>
  <c r="AE145" i="28"/>
  <c r="AE146" i="28"/>
  <c r="AE147" i="28"/>
  <c r="AE148" i="28"/>
  <c r="AE149" i="28"/>
  <c r="AE150" i="28"/>
  <c r="AE151" i="28"/>
  <c r="AE152" i="28"/>
  <c r="AE153" i="28"/>
  <c r="AE154" i="28"/>
  <c r="AE155" i="28"/>
  <c r="AE156" i="28"/>
  <c r="AE157" i="28"/>
  <c r="AE158" i="28"/>
  <c r="AE159" i="28"/>
  <c r="AE160" i="28"/>
  <c r="AE161" i="28"/>
  <c r="AE162" i="28"/>
  <c r="AE163" i="28"/>
  <c r="AE164" i="28"/>
  <c r="AE165" i="28"/>
  <c r="AE166" i="28"/>
  <c r="AE167" i="28"/>
  <c r="AE168" i="28"/>
  <c r="AE169" i="28"/>
  <c r="AE170" i="28"/>
  <c r="AE171" i="28"/>
  <c r="AE172" i="28"/>
  <c r="AE173" i="28"/>
  <c r="AE174" i="28"/>
  <c r="AE175" i="28"/>
  <c r="AE176" i="28"/>
  <c r="AE177" i="28"/>
  <c r="AE178" i="28"/>
  <c r="AE179" i="28"/>
  <c r="AE180" i="28"/>
  <c r="AE181" i="28"/>
  <c r="AE182" i="28"/>
  <c r="AE183" i="28"/>
  <c r="AE184" i="28"/>
  <c r="AE185" i="28"/>
  <c r="AE186" i="28"/>
  <c r="AE187" i="28"/>
  <c r="AE188" i="28"/>
  <c r="AE189" i="28"/>
  <c r="AE190" i="28"/>
  <c r="AE191" i="28"/>
  <c r="AE192" i="28"/>
  <c r="AE193" i="28"/>
  <c r="AE194" i="28"/>
  <c r="AE195" i="28"/>
  <c r="AE196" i="28"/>
  <c r="AE197" i="28"/>
  <c r="AE198" i="28"/>
  <c r="AE199" i="28"/>
  <c r="AE200" i="28"/>
  <c r="AE201" i="28"/>
  <c r="AE202" i="28"/>
  <c r="AE203" i="28"/>
  <c r="AE204" i="28"/>
  <c r="AE205" i="28"/>
  <c r="AE206" i="28"/>
  <c r="AE207" i="28"/>
  <c r="AE208" i="28"/>
  <c r="AE246" i="28"/>
  <c r="AE247" i="28"/>
  <c r="AE248" i="28"/>
  <c r="AE249" i="28"/>
  <c r="AE250" i="28"/>
  <c r="H28" i="28"/>
  <c r="H29" i="28"/>
  <c r="H30" i="28"/>
  <c r="H31" i="28"/>
  <c r="H32" i="28"/>
  <c r="H33" i="28"/>
  <c r="H34" i="28"/>
  <c r="H35" i="28"/>
  <c r="H36" i="28"/>
  <c r="H37" i="28"/>
  <c r="H38" i="28"/>
  <c r="H39" i="28"/>
  <c r="H40" i="28"/>
  <c r="H41" i="28"/>
  <c r="H42" i="28"/>
  <c r="H43" i="28"/>
  <c r="H44" i="28"/>
  <c r="H45" i="28"/>
  <c r="H46" i="28"/>
  <c r="H47" i="28"/>
  <c r="H48" i="28"/>
  <c r="H49" i="28"/>
  <c r="H50" i="28"/>
  <c r="H51" i="28"/>
  <c r="H52" i="28"/>
  <c r="H53" i="28"/>
  <c r="H54" i="28"/>
  <c r="H55" i="28"/>
  <c r="H56" i="28"/>
  <c r="H57" i="28"/>
  <c r="H58" i="28"/>
  <c r="H59" i="28"/>
  <c r="H60" i="28"/>
  <c r="H61" i="28"/>
  <c r="H62" i="28"/>
  <c r="H63" i="28"/>
  <c r="H64" i="28"/>
  <c r="H65" i="28"/>
  <c r="H66" i="28"/>
  <c r="H67" i="28"/>
  <c r="H68" i="28"/>
  <c r="H69" i="28"/>
  <c r="H70" i="28"/>
  <c r="H71" i="28"/>
  <c r="H72" i="28"/>
  <c r="H73" i="28"/>
  <c r="H74" i="28"/>
  <c r="H75" i="28"/>
  <c r="H76" i="28"/>
  <c r="H77" i="28"/>
  <c r="H78" i="28"/>
  <c r="H79" i="28"/>
  <c r="H80" i="28"/>
  <c r="H81" i="28"/>
  <c r="H82" i="28"/>
  <c r="H83" i="28"/>
  <c r="H84" i="28"/>
  <c r="H85" i="28"/>
  <c r="H86" i="28"/>
  <c r="H87" i="28"/>
  <c r="H88" i="28"/>
  <c r="H89" i="28"/>
  <c r="H90" i="28"/>
  <c r="H91" i="28"/>
  <c r="H92" i="28"/>
  <c r="H93" i="28"/>
  <c r="H94" i="28"/>
  <c r="H95" i="28"/>
  <c r="H96" i="28"/>
  <c r="H97" i="28"/>
  <c r="H98" i="28"/>
  <c r="H99" i="28"/>
  <c r="H100" i="28"/>
  <c r="H101" i="28"/>
  <c r="H102" i="28"/>
  <c r="H103" i="28"/>
  <c r="H104" i="28"/>
  <c r="H105" i="28"/>
  <c r="H106" i="28"/>
  <c r="H107" i="28"/>
  <c r="H108" i="28"/>
  <c r="H109" i="28"/>
  <c r="H110" i="28"/>
  <c r="H111" i="28"/>
  <c r="H112" i="28"/>
  <c r="H113" i="28"/>
  <c r="H114" i="28"/>
  <c r="H115" i="28"/>
  <c r="H116" i="28"/>
  <c r="H117" i="28"/>
  <c r="H118" i="28"/>
  <c r="H119" i="28"/>
  <c r="H120" i="28"/>
  <c r="H121" i="28"/>
  <c r="H122" i="28"/>
  <c r="H123" i="28"/>
  <c r="H124" i="28"/>
  <c r="H125" i="28"/>
  <c r="H126" i="28"/>
  <c r="H127" i="28"/>
  <c r="H128" i="28"/>
  <c r="H129" i="28"/>
  <c r="H130" i="28"/>
  <c r="H131" i="28"/>
  <c r="H132" i="28"/>
  <c r="H133" i="28"/>
  <c r="H134" i="28"/>
  <c r="H135" i="28"/>
  <c r="H136" i="28"/>
  <c r="H137" i="28"/>
  <c r="H138" i="28"/>
  <c r="H139" i="28"/>
  <c r="H140" i="28"/>
  <c r="H141" i="28"/>
  <c r="H142" i="28"/>
  <c r="H143" i="28"/>
  <c r="H144" i="28"/>
  <c r="H145" i="28"/>
  <c r="H146" i="28"/>
  <c r="H147" i="28"/>
  <c r="H148" i="28"/>
  <c r="H149" i="28"/>
  <c r="H150" i="28"/>
  <c r="H151" i="28"/>
  <c r="H152" i="28"/>
  <c r="H153" i="28"/>
  <c r="H154" i="28"/>
  <c r="H155" i="28"/>
  <c r="H156" i="28"/>
  <c r="H157" i="28"/>
  <c r="H158" i="28"/>
  <c r="H159" i="28"/>
  <c r="H160" i="28"/>
  <c r="H161" i="28"/>
  <c r="H162" i="28"/>
  <c r="H163" i="28"/>
  <c r="H164" i="28"/>
  <c r="H165" i="28"/>
  <c r="H166" i="28"/>
  <c r="H167" i="28"/>
  <c r="H168" i="28"/>
  <c r="H169" i="28"/>
  <c r="H170" i="28"/>
  <c r="H171" i="28"/>
  <c r="H172" i="28"/>
  <c r="H173" i="28"/>
  <c r="H174" i="28"/>
  <c r="H175" i="28"/>
  <c r="H176" i="28"/>
  <c r="H177" i="28"/>
  <c r="H178" i="28"/>
  <c r="H179" i="28"/>
  <c r="H180" i="28"/>
  <c r="H181" i="28"/>
  <c r="H182" i="28"/>
  <c r="H183" i="28"/>
  <c r="H184" i="28"/>
  <c r="H185" i="28"/>
  <c r="H186" i="28"/>
  <c r="H187" i="28"/>
  <c r="H188" i="28"/>
  <c r="H189" i="28"/>
  <c r="H190" i="28"/>
  <c r="H191" i="28"/>
  <c r="H192" i="28"/>
  <c r="H193" i="28"/>
  <c r="H194" i="28"/>
  <c r="H195" i="28"/>
  <c r="H196" i="28"/>
  <c r="H197" i="28"/>
  <c r="H198" i="28"/>
  <c r="H199" i="28"/>
  <c r="H200" i="28"/>
  <c r="H201" i="28"/>
  <c r="H202" i="28"/>
  <c r="H203" i="28"/>
  <c r="H204" i="28"/>
  <c r="H205" i="28"/>
  <c r="H206" i="28"/>
  <c r="H207" i="28"/>
  <c r="H208" i="28"/>
  <c r="H242" i="28"/>
  <c r="H243" i="28"/>
  <c r="H244" i="28"/>
  <c r="H245" i="28"/>
  <c r="H246" i="28"/>
  <c r="H247" i="28"/>
  <c r="H248" i="28"/>
  <c r="H249" i="28"/>
  <c r="H250" i="28"/>
  <c r="H251" i="28"/>
  <c r="V105" i="28"/>
  <c r="W105" i="28"/>
  <c r="V106" i="28"/>
  <c r="W106" i="28"/>
  <c r="V107" i="28"/>
  <c r="W107" i="28"/>
  <c r="V108" i="28"/>
  <c r="W108" i="28"/>
  <c r="V109" i="28"/>
  <c r="W109" i="28"/>
  <c r="V110" i="28"/>
  <c r="W110" i="28"/>
  <c r="V111" i="28"/>
  <c r="W111" i="28"/>
  <c r="V112" i="28"/>
  <c r="W112" i="28"/>
  <c r="V113" i="28"/>
  <c r="W113" i="28"/>
  <c r="V114" i="28"/>
  <c r="W114" i="28"/>
  <c r="V115" i="28"/>
  <c r="W115" i="28"/>
  <c r="V116" i="28"/>
  <c r="W116" i="28"/>
  <c r="V117" i="28"/>
  <c r="W117" i="28"/>
  <c r="V118" i="28"/>
  <c r="W118" i="28"/>
  <c r="V119" i="28"/>
  <c r="W119" i="28"/>
  <c r="V120" i="28"/>
  <c r="W120" i="28"/>
  <c r="V121" i="28"/>
  <c r="W121" i="28"/>
  <c r="V122" i="28"/>
  <c r="W122" i="28"/>
  <c r="V123" i="28"/>
  <c r="W123" i="28"/>
  <c r="V124" i="28"/>
  <c r="W124" i="28"/>
  <c r="V125" i="28"/>
  <c r="W125" i="28"/>
  <c r="V126" i="28"/>
  <c r="W126" i="28"/>
  <c r="V127" i="28"/>
  <c r="W127" i="28"/>
  <c r="V128" i="28"/>
  <c r="W128" i="28"/>
  <c r="V129" i="28"/>
  <c r="W129" i="28"/>
  <c r="V130" i="28"/>
  <c r="W130" i="28"/>
  <c r="V131" i="28"/>
  <c r="W131" i="28"/>
  <c r="V132" i="28"/>
  <c r="W132" i="28"/>
  <c r="V133" i="28"/>
  <c r="W133" i="28"/>
  <c r="V134" i="28"/>
  <c r="W134" i="28"/>
  <c r="V135" i="28"/>
  <c r="W135" i="28"/>
  <c r="V136" i="28"/>
  <c r="W136" i="28"/>
  <c r="V137" i="28"/>
  <c r="W137" i="28"/>
  <c r="V138" i="28"/>
  <c r="W138" i="28"/>
  <c r="V139" i="28"/>
  <c r="W139" i="28"/>
  <c r="V140" i="28"/>
  <c r="W140" i="28"/>
  <c r="V141" i="28"/>
  <c r="W141" i="28"/>
  <c r="V142" i="28"/>
  <c r="W142" i="28"/>
  <c r="V143" i="28"/>
  <c r="W143" i="28"/>
  <c r="V144" i="28"/>
  <c r="W144" i="28"/>
  <c r="V145" i="28"/>
  <c r="W145" i="28"/>
  <c r="V146" i="28"/>
  <c r="W146" i="28"/>
  <c r="V147" i="28"/>
  <c r="W147" i="28"/>
  <c r="V148" i="28"/>
  <c r="W148" i="28"/>
  <c r="V149" i="28"/>
  <c r="W149" i="28"/>
  <c r="V150" i="28"/>
  <c r="W150" i="28"/>
  <c r="V151" i="28"/>
  <c r="W151" i="28"/>
  <c r="V152" i="28"/>
  <c r="W152" i="28"/>
  <c r="V153" i="28"/>
  <c r="W153" i="28"/>
  <c r="V154" i="28"/>
  <c r="W154" i="28"/>
  <c r="V155" i="28"/>
  <c r="W155" i="28"/>
  <c r="V156" i="28"/>
  <c r="W156" i="28"/>
  <c r="V157" i="28"/>
  <c r="W157" i="28"/>
  <c r="V158" i="28"/>
  <c r="W158" i="28"/>
  <c r="V159" i="28"/>
  <c r="W159" i="28"/>
  <c r="V160" i="28"/>
  <c r="W160" i="28"/>
  <c r="V161" i="28"/>
  <c r="W161" i="28"/>
  <c r="V162" i="28"/>
  <c r="W162" i="28"/>
  <c r="V163" i="28"/>
  <c r="W163" i="28"/>
  <c r="V164" i="28"/>
  <c r="W164" i="28"/>
  <c r="V165" i="28"/>
  <c r="W165" i="28"/>
  <c r="V166" i="28"/>
  <c r="W166" i="28"/>
  <c r="V167" i="28"/>
  <c r="W167" i="28"/>
  <c r="V168" i="28"/>
  <c r="W168" i="28"/>
  <c r="V169" i="28"/>
  <c r="W169" i="28"/>
  <c r="V170" i="28"/>
  <c r="W170" i="28"/>
  <c r="V171" i="28"/>
  <c r="W171" i="28"/>
  <c r="V172" i="28"/>
  <c r="W172" i="28"/>
  <c r="V173" i="28"/>
  <c r="W173" i="28"/>
  <c r="V174" i="28"/>
  <c r="W174" i="28"/>
  <c r="V175" i="28"/>
  <c r="W175" i="28"/>
  <c r="V176" i="28"/>
  <c r="W176" i="28"/>
  <c r="V177" i="28"/>
  <c r="W177" i="28"/>
  <c r="V178" i="28"/>
  <c r="W178" i="28"/>
  <c r="V179" i="28"/>
  <c r="W179" i="28"/>
  <c r="V180" i="28"/>
  <c r="W180" i="28"/>
  <c r="V181" i="28"/>
  <c r="W181" i="28"/>
  <c r="V182" i="28"/>
  <c r="W182" i="28"/>
  <c r="V183" i="28"/>
  <c r="W183" i="28"/>
  <c r="V184" i="28"/>
  <c r="W184" i="28"/>
  <c r="V185" i="28"/>
  <c r="W185" i="28"/>
  <c r="V186" i="28"/>
  <c r="W186" i="28"/>
  <c r="V187" i="28"/>
  <c r="W187" i="28"/>
  <c r="V188" i="28"/>
  <c r="W188" i="28"/>
  <c r="V189" i="28"/>
  <c r="W189" i="28"/>
  <c r="V190" i="28"/>
  <c r="W190" i="28"/>
  <c r="V191" i="28"/>
  <c r="W191" i="28"/>
  <c r="V192" i="28"/>
  <c r="W192" i="28"/>
  <c r="V193" i="28"/>
  <c r="W193" i="28"/>
  <c r="V194" i="28"/>
  <c r="W194" i="28"/>
  <c r="V195" i="28"/>
  <c r="W195" i="28"/>
  <c r="V196" i="28"/>
  <c r="W196" i="28"/>
  <c r="V197" i="28"/>
  <c r="W197" i="28"/>
  <c r="V198" i="28"/>
  <c r="W198" i="28"/>
  <c r="V199" i="28"/>
  <c r="W199" i="28"/>
  <c r="V200" i="28"/>
  <c r="W200" i="28"/>
  <c r="V201" i="28"/>
  <c r="W201" i="28"/>
  <c r="V202" i="28"/>
  <c r="W202" i="28"/>
  <c r="V203" i="28"/>
  <c r="W203" i="28"/>
  <c r="V204" i="28"/>
  <c r="W204" i="28"/>
  <c r="V205" i="28"/>
  <c r="W205" i="28"/>
  <c r="V206" i="28"/>
  <c r="W206" i="28"/>
  <c r="V207" i="28"/>
  <c r="W207" i="28"/>
  <c r="V208" i="28"/>
  <c r="W208" i="28"/>
  <c r="V244" i="28"/>
  <c r="V245" i="28"/>
  <c r="V246" i="28"/>
  <c r="V247" i="28"/>
  <c r="V248" i="28"/>
  <c r="W248" i="28"/>
  <c r="V249" i="28"/>
  <c r="W249" i="28"/>
  <c r="V250" i="28"/>
  <c r="W250" i="28"/>
  <c r="Q84" i="9" l="1"/>
  <c r="N91" i="9"/>
  <c r="Q21" i="9"/>
  <c r="Q30" i="9"/>
  <c r="K53" i="9"/>
  <c r="Q13" i="9"/>
  <c r="Q34" i="9"/>
  <c r="Q99" i="9"/>
  <c r="H103" i="9"/>
  <c r="H76" i="9"/>
  <c r="H91" i="9"/>
  <c r="K21" i="9"/>
  <c r="K30" i="9"/>
  <c r="N30" i="9"/>
  <c r="N84" i="9"/>
  <c r="Q103" i="9"/>
  <c r="K13" i="9"/>
  <c r="K34" i="9"/>
  <c r="N13" i="9"/>
  <c r="N34" i="9"/>
  <c r="H64" i="9"/>
  <c r="H21" i="9"/>
  <c r="H30" i="9"/>
  <c r="H84" i="9"/>
  <c r="K103" i="9"/>
  <c r="N103" i="9"/>
  <c r="N64" i="9"/>
  <c r="N99" i="9"/>
  <c r="H13" i="9"/>
  <c r="H34" i="9"/>
  <c r="H99" i="9"/>
  <c r="K99" i="9"/>
  <c r="N76" i="9"/>
  <c r="Q76" i="9"/>
  <c r="Q91" i="9"/>
  <c r="K91" i="9"/>
  <c r="N21" i="9"/>
  <c r="Q64" i="9"/>
  <c r="H53" i="9"/>
  <c r="H45" i="9"/>
  <c r="N45" i="9"/>
  <c r="N53" i="9"/>
  <c r="Q45" i="9"/>
  <c r="Q53" i="9"/>
  <c r="Q25" i="9"/>
  <c r="N25" i="9"/>
  <c r="K25" i="9"/>
  <c r="H25" i="9"/>
  <c r="V45" i="28"/>
  <c r="V46" i="28"/>
  <c r="V47" i="28"/>
  <c r="Q35" i="9" l="1"/>
  <c r="K35" i="9"/>
  <c r="H35" i="9"/>
  <c r="H104" i="9"/>
  <c r="N35" i="9"/>
  <c r="Q104" i="9"/>
  <c r="N104" i="9"/>
  <c r="W47" i="28"/>
  <c r="W46" i="28"/>
  <c r="W45" i="28"/>
  <c r="V44" i="28"/>
  <c r="W44" i="28"/>
  <c r="V43" i="28"/>
  <c r="W43" i="28"/>
  <c r="K121" i="8"/>
  <c r="Y121" i="8"/>
  <c r="AF121" i="8"/>
  <c r="AG121" i="8"/>
  <c r="AH121" i="8"/>
  <c r="K120" i="8"/>
  <c r="Y120" i="8"/>
  <c r="AF120" i="8"/>
  <c r="AG120" i="8"/>
  <c r="AH120" i="8"/>
  <c r="K119" i="8"/>
  <c r="Y119" i="8"/>
  <c r="AF119" i="8"/>
  <c r="AG119" i="8"/>
  <c r="AH119" i="8"/>
  <c r="K118" i="8"/>
  <c r="Y118" i="8"/>
  <c r="AF118" i="8"/>
  <c r="AG118" i="8"/>
  <c r="AH118" i="8"/>
  <c r="K117" i="8"/>
  <c r="Y117" i="8"/>
  <c r="AF117" i="8"/>
  <c r="AG117" i="8"/>
  <c r="AH117" i="8"/>
  <c r="K116" i="8"/>
  <c r="Y116" i="8"/>
  <c r="AF116" i="8"/>
  <c r="AG116" i="8"/>
  <c r="AH116" i="8"/>
  <c r="K115" i="8"/>
  <c r="Y115" i="8"/>
  <c r="AF115" i="8"/>
  <c r="AG115" i="8"/>
  <c r="AH115" i="8"/>
  <c r="K114" i="8"/>
  <c r="Y114" i="8"/>
  <c r="AF114" i="8"/>
  <c r="AG114" i="8"/>
  <c r="AH114" i="8"/>
  <c r="K113" i="8"/>
  <c r="Y113" i="8"/>
  <c r="AF113" i="8"/>
  <c r="AG113" i="8"/>
  <c r="AH113" i="8"/>
  <c r="F53" i="9"/>
  <c r="G51" i="9"/>
  <c r="G50" i="9"/>
  <c r="G49" i="9"/>
  <c r="G48" i="9"/>
  <c r="G47" i="9"/>
  <c r="F45" i="9"/>
  <c r="G44" i="9"/>
  <c r="G43" i="9"/>
  <c r="G42" i="9"/>
  <c r="G41" i="9"/>
  <c r="G40" i="9"/>
  <c r="G39" i="9"/>
  <c r="O53" i="9"/>
  <c r="P51" i="9"/>
  <c r="P50" i="9"/>
  <c r="P49" i="9"/>
  <c r="P48" i="9"/>
  <c r="P47" i="9"/>
  <c r="O45" i="9"/>
  <c r="P44" i="9"/>
  <c r="P43" i="9"/>
  <c r="P42" i="9"/>
  <c r="P41" i="9"/>
  <c r="P40" i="9"/>
  <c r="P39" i="9"/>
  <c r="L53" i="9"/>
  <c r="M51" i="9"/>
  <c r="M50" i="9"/>
  <c r="M49" i="9"/>
  <c r="M48" i="9"/>
  <c r="M47" i="9"/>
  <c r="L45" i="9"/>
  <c r="M44" i="9"/>
  <c r="M43" i="9"/>
  <c r="M42" i="9"/>
  <c r="M41" i="9"/>
  <c r="M40" i="9"/>
  <c r="M39" i="9"/>
  <c r="I53" i="9"/>
  <c r="J51" i="9"/>
  <c r="J50" i="9"/>
  <c r="J48" i="9"/>
  <c r="J47" i="9"/>
  <c r="I45" i="9"/>
  <c r="J44" i="9"/>
  <c r="J43" i="9"/>
  <c r="J42" i="9"/>
  <c r="J41" i="9"/>
  <c r="J39" i="9"/>
  <c r="D44" i="9"/>
  <c r="D42" i="9"/>
  <c r="D48" i="9"/>
  <c r="D43" i="9"/>
  <c r="D41" i="9"/>
  <c r="D40" i="9"/>
  <c r="D39" i="9"/>
  <c r="Y9" i="8"/>
  <c r="AF9" i="8"/>
  <c r="AG9" i="8"/>
  <c r="AH9" i="8"/>
  <c r="Y10" i="8"/>
  <c r="AF10" i="8"/>
  <c r="AG10" i="8"/>
  <c r="AH10" i="8"/>
  <c r="Y11" i="8"/>
  <c r="J49" i="9" s="1"/>
  <c r="AF11" i="8"/>
  <c r="AG11" i="8"/>
  <c r="AH11" i="8"/>
  <c r="Y12" i="8"/>
  <c r="AF12" i="8"/>
  <c r="AG12" i="8"/>
  <c r="AH12" i="8"/>
  <c r="Y13" i="8"/>
  <c r="AF13" i="8"/>
  <c r="AG13" i="8"/>
  <c r="AH13" i="8"/>
  <c r="Y14" i="8"/>
  <c r="AF14" i="8"/>
  <c r="AG14" i="8"/>
  <c r="AH14" i="8"/>
  <c r="Y15" i="8"/>
  <c r="AF15" i="8"/>
  <c r="AG15" i="8"/>
  <c r="AH15" i="8"/>
  <c r="Y16" i="8"/>
  <c r="AF16" i="8"/>
  <c r="AG16" i="8"/>
  <c r="AH16" i="8"/>
  <c r="Y17" i="8"/>
  <c r="AF17" i="8"/>
  <c r="AG17" i="8"/>
  <c r="AH17" i="8"/>
  <c r="Y18" i="8"/>
  <c r="AF18" i="8"/>
  <c r="AG18" i="8"/>
  <c r="AH18" i="8"/>
  <c r="Y19" i="8"/>
  <c r="D51" i="9" s="1"/>
  <c r="AF19" i="8"/>
  <c r="AG19" i="8"/>
  <c r="E51" i="9" s="1"/>
  <c r="AH19" i="8"/>
  <c r="E52" i="9" s="1"/>
  <c r="Y20" i="8"/>
  <c r="D47" i="9" s="1"/>
  <c r="AF20" i="8"/>
  <c r="AG20" i="8"/>
  <c r="E47" i="9" s="1"/>
  <c r="AH20" i="8"/>
  <c r="Y21" i="8"/>
  <c r="AF21" i="8"/>
  <c r="AG21" i="8"/>
  <c r="AH21" i="8"/>
  <c r="Y22" i="8"/>
  <c r="AF22" i="8"/>
  <c r="AG22" i="8"/>
  <c r="AH22" i="8"/>
  <c r="Y23" i="8"/>
  <c r="D49" i="9" s="1"/>
  <c r="AF23" i="8"/>
  <c r="AG23" i="8"/>
  <c r="AH23" i="8"/>
  <c r="Y24" i="8"/>
  <c r="AF24" i="8"/>
  <c r="AG24" i="8"/>
  <c r="AH24" i="8"/>
  <c r="Y25" i="8"/>
  <c r="AF25" i="8"/>
  <c r="AG25" i="8"/>
  <c r="AH25" i="8"/>
  <c r="Y26" i="8"/>
  <c r="AF26" i="8"/>
  <c r="AG26" i="8"/>
  <c r="AH26" i="8"/>
  <c r="Y27" i="8"/>
  <c r="AF27" i="8"/>
  <c r="AG27" i="8"/>
  <c r="AH27" i="8"/>
  <c r="Y28" i="8"/>
  <c r="AF28" i="8"/>
  <c r="AG28" i="8"/>
  <c r="AH28" i="8"/>
  <c r="Y29" i="8"/>
  <c r="AF29" i="8"/>
  <c r="AG29" i="8"/>
  <c r="AH29" i="8"/>
  <c r="Y30" i="8"/>
  <c r="AF30" i="8"/>
  <c r="AG30" i="8"/>
  <c r="AH30" i="8"/>
  <c r="Y31" i="8"/>
  <c r="AF31" i="8"/>
  <c r="AG31" i="8"/>
  <c r="AH31" i="8"/>
  <c r="Y32" i="8"/>
  <c r="AF32" i="8"/>
  <c r="AG32" i="8"/>
  <c r="AH32" i="8"/>
  <c r="Y33" i="8"/>
  <c r="AF33" i="8"/>
  <c r="AG33" i="8"/>
  <c r="AH33" i="8"/>
  <c r="Y34" i="8"/>
  <c r="AF34" i="8"/>
  <c r="AG34" i="8"/>
  <c r="AH34" i="8"/>
  <c r="Y35" i="8"/>
  <c r="AF35" i="8"/>
  <c r="AG35" i="8"/>
  <c r="AH35" i="8"/>
  <c r="Y36" i="8"/>
  <c r="AF36" i="8"/>
  <c r="AG36" i="8"/>
  <c r="AH36" i="8"/>
  <c r="Y37" i="8"/>
  <c r="AF37" i="8"/>
  <c r="AG37" i="8"/>
  <c r="AH37" i="8"/>
  <c r="Y38" i="8"/>
  <c r="AF38" i="8"/>
  <c r="AG38" i="8"/>
  <c r="AH38" i="8"/>
  <c r="Y39" i="8"/>
  <c r="AF39" i="8"/>
  <c r="AG39" i="8"/>
  <c r="AH39" i="8"/>
  <c r="Y40" i="8"/>
  <c r="AF40" i="8"/>
  <c r="AG40" i="8"/>
  <c r="AH40" i="8"/>
  <c r="Y41" i="8"/>
  <c r="AF41" i="8"/>
  <c r="AG41" i="8"/>
  <c r="AH41" i="8"/>
  <c r="Y42" i="8"/>
  <c r="AF42" i="8"/>
  <c r="AG42" i="8"/>
  <c r="AH42" i="8"/>
  <c r="Y43" i="8"/>
  <c r="AF43" i="8"/>
  <c r="AG43" i="8"/>
  <c r="AH43" i="8"/>
  <c r="Y44" i="8"/>
  <c r="AF44" i="8"/>
  <c r="AG44" i="8"/>
  <c r="AH44" i="8"/>
  <c r="Y45" i="8"/>
  <c r="AF45" i="8"/>
  <c r="AG45" i="8"/>
  <c r="AH45" i="8"/>
  <c r="Y46" i="8"/>
  <c r="AF46" i="8"/>
  <c r="AG46" i="8"/>
  <c r="AH46" i="8"/>
  <c r="Y47" i="8"/>
  <c r="AF47" i="8"/>
  <c r="AG47" i="8"/>
  <c r="AH47" i="8"/>
  <c r="Y48" i="8"/>
  <c r="AF48" i="8"/>
  <c r="AG48" i="8"/>
  <c r="AH48" i="8"/>
  <c r="Y49" i="8"/>
  <c r="AF49" i="8"/>
  <c r="AG49" i="8"/>
  <c r="AH49" i="8"/>
  <c r="Y50" i="8"/>
  <c r="AG50" i="8" s="1"/>
  <c r="AF50" i="8"/>
  <c r="AH50" i="8"/>
  <c r="Y51" i="8"/>
  <c r="AG51" i="8" s="1"/>
  <c r="AF51" i="8"/>
  <c r="AH51" i="8"/>
  <c r="Y52" i="8"/>
  <c r="AG52" i="8" s="1"/>
  <c r="AF52" i="8"/>
  <c r="AH52" i="8"/>
  <c r="Y53" i="8"/>
  <c r="AG53" i="8" s="1"/>
  <c r="AF53" i="8"/>
  <c r="AH53" i="8"/>
  <c r="Y54" i="8"/>
  <c r="AG54" i="8" s="1"/>
  <c r="AF54" i="8"/>
  <c r="AH54" i="8"/>
  <c r="Y55" i="8"/>
  <c r="AG55" i="8" s="1"/>
  <c r="AF55" i="8"/>
  <c r="AH55" i="8"/>
  <c r="Y56" i="8"/>
  <c r="AG56" i="8" s="1"/>
  <c r="AF56" i="8"/>
  <c r="AH56" i="8"/>
  <c r="Y57" i="8"/>
  <c r="AG57" i="8" s="1"/>
  <c r="AF57" i="8"/>
  <c r="AH57" i="8"/>
  <c r="Y58" i="8"/>
  <c r="AG58" i="8" s="1"/>
  <c r="AF58" i="8"/>
  <c r="AH58" i="8"/>
  <c r="Y59" i="8"/>
  <c r="AG59" i="8" s="1"/>
  <c r="AF59" i="8"/>
  <c r="AH59" i="8"/>
  <c r="Y60" i="8"/>
  <c r="AG60" i="8" s="1"/>
  <c r="AF60" i="8"/>
  <c r="AH60" i="8"/>
  <c r="Y61" i="8"/>
  <c r="AG61" i="8" s="1"/>
  <c r="AF61" i="8"/>
  <c r="AH61" i="8"/>
  <c r="Y62" i="8"/>
  <c r="AG62" i="8" s="1"/>
  <c r="AF62" i="8"/>
  <c r="AH62" i="8"/>
  <c r="Y63" i="8"/>
  <c r="AG63" i="8" s="1"/>
  <c r="AF63" i="8"/>
  <c r="AH63" i="8"/>
  <c r="Y64" i="8"/>
  <c r="AG64" i="8" s="1"/>
  <c r="AF64" i="8"/>
  <c r="AH64" i="8"/>
  <c r="Y65" i="8"/>
  <c r="AG65" i="8" s="1"/>
  <c r="AF65" i="8"/>
  <c r="AH65" i="8"/>
  <c r="Y66" i="8"/>
  <c r="AG66" i="8" s="1"/>
  <c r="AF66" i="8"/>
  <c r="AH66" i="8"/>
  <c r="Y67" i="8"/>
  <c r="AG67" i="8" s="1"/>
  <c r="AF67" i="8"/>
  <c r="AH67" i="8"/>
  <c r="Y68" i="8"/>
  <c r="AG68" i="8" s="1"/>
  <c r="AF68" i="8"/>
  <c r="AH68" i="8"/>
  <c r="Y69" i="8"/>
  <c r="AG69" i="8" s="1"/>
  <c r="AF69" i="8"/>
  <c r="AH69" i="8"/>
  <c r="Y70" i="8"/>
  <c r="AG70" i="8" s="1"/>
  <c r="AF70" i="8"/>
  <c r="AH70" i="8"/>
  <c r="Y71" i="8"/>
  <c r="AG71" i="8" s="1"/>
  <c r="AF71" i="8"/>
  <c r="AH71" i="8"/>
  <c r="Y72" i="8"/>
  <c r="AG72" i="8" s="1"/>
  <c r="AF72" i="8"/>
  <c r="AH72" i="8"/>
  <c r="Y73" i="8"/>
  <c r="AG73" i="8" s="1"/>
  <c r="AF73" i="8"/>
  <c r="AH73" i="8"/>
  <c r="Y74" i="8"/>
  <c r="AG74" i="8" s="1"/>
  <c r="AF74" i="8"/>
  <c r="AH74" i="8"/>
  <c r="Y75" i="8"/>
  <c r="AG75" i="8" s="1"/>
  <c r="AF75" i="8"/>
  <c r="AH75" i="8"/>
  <c r="Y76" i="8"/>
  <c r="AG76" i="8" s="1"/>
  <c r="AF76" i="8"/>
  <c r="AH76" i="8"/>
  <c r="Y77" i="8"/>
  <c r="AF77" i="8"/>
  <c r="AG77" i="8"/>
  <c r="AH77" i="8"/>
  <c r="Y78" i="8"/>
  <c r="AF78" i="8"/>
  <c r="AG78" i="8"/>
  <c r="AH78" i="8"/>
  <c r="Y79" i="8"/>
  <c r="AF79" i="8"/>
  <c r="AG79" i="8"/>
  <c r="AH79" i="8"/>
  <c r="Y80" i="8"/>
  <c r="AF80" i="8"/>
  <c r="AG80" i="8"/>
  <c r="AH80" i="8"/>
  <c r="Y81" i="8"/>
  <c r="AF81" i="8"/>
  <c r="AG81" i="8"/>
  <c r="AH81" i="8"/>
  <c r="Y82" i="8"/>
  <c r="AF82" i="8"/>
  <c r="AG82" i="8"/>
  <c r="AH82" i="8"/>
  <c r="Y83" i="8"/>
  <c r="AF83" i="8"/>
  <c r="AG83" i="8"/>
  <c r="AH83" i="8"/>
  <c r="Y84" i="8"/>
  <c r="AF84" i="8"/>
  <c r="AG84" i="8"/>
  <c r="AH84" i="8"/>
  <c r="Y85" i="8"/>
  <c r="AF85" i="8"/>
  <c r="AG85" i="8"/>
  <c r="AH85" i="8"/>
  <c r="Y86" i="8"/>
  <c r="AF86" i="8"/>
  <c r="AG86" i="8"/>
  <c r="AH86" i="8"/>
  <c r="Y87" i="8"/>
  <c r="AF87" i="8"/>
  <c r="AG87" i="8"/>
  <c r="AH87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O103" i="9"/>
  <c r="O99" i="9"/>
  <c r="P98" i="9"/>
  <c r="P97" i="9"/>
  <c r="P96" i="9"/>
  <c r="P95" i="9"/>
  <c r="P94" i="9"/>
  <c r="P93" i="9"/>
  <c r="O91" i="9"/>
  <c r="P90" i="9"/>
  <c r="P89" i="9"/>
  <c r="P88" i="9"/>
  <c r="P87" i="9"/>
  <c r="P86" i="9"/>
  <c r="O84" i="9"/>
  <c r="P83" i="9"/>
  <c r="P82" i="9"/>
  <c r="P81" i="9"/>
  <c r="P80" i="9"/>
  <c r="P79" i="9"/>
  <c r="O76" i="9"/>
  <c r="P75" i="9"/>
  <c r="P74" i="9"/>
  <c r="P73" i="9"/>
  <c r="P72" i="9"/>
  <c r="P71" i="9"/>
  <c r="P70" i="9"/>
  <c r="P69" i="9"/>
  <c r="P68" i="9"/>
  <c r="P67" i="9"/>
  <c r="P66" i="9"/>
  <c r="O64" i="9"/>
  <c r="P63" i="9"/>
  <c r="P62" i="9"/>
  <c r="P61" i="9"/>
  <c r="P60" i="9"/>
  <c r="P59" i="9"/>
  <c r="P58" i="9"/>
  <c r="P57" i="9"/>
  <c r="P56" i="9"/>
  <c r="P55" i="9"/>
  <c r="L103" i="9"/>
  <c r="L99" i="9"/>
  <c r="M98" i="9"/>
  <c r="M97" i="9"/>
  <c r="M96" i="9"/>
  <c r="M95" i="9"/>
  <c r="M94" i="9"/>
  <c r="M93" i="9"/>
  <c r="L91" i="9"/>
  <c r="M90" i="9"/>
  <c r="M89" i="9"/>
  <c r="M88" i="9"/>
  <c r="M87" i="9"/>
  <c r="M86" i="9"/>
  <c r="L84" i="9"/>
  <c r="M83" i="9"/>
  <c r="M82" i="9"/>
  <c r="M81" i="9"/>
  <c r="M80" i="9"/>
  <c r="M79" i="9"/>
  <c r="M78" i="9"/>
  <c r="L76" i="9"/>
  <c r="M75" i="9"/>
  <c r="M74" i="9"/>
  <c r="M73" i="9"/>
  <c r="M72" i="9"/>
  <c r="M71" i="9"/>
  <c r="M70" i="9"/>
  <c r="M69" i="9"/>
  <c r="M68" i="9"/>
  <c r="M66" i="9"/>
  <c r="L64" i="9"/>
  <c r="M63" i="9"/>
  <c r="M62" i="9"/>
  <c r="M61" i="9"/>
  <c r="M60" i="9"/>
  <c r="M59" i="9"/>
  <c r="M58" i="9"/>
  <c r="M57" i="9"/>
  <c r="M56" i="9"/>
  <c r="M55" i="9"/>
  <c r="I103" i="9"/>
  <c r="I99" i="9"/>
  <c r="J98" i="9"/>
  <c r="J97" i="9"/>
  <c r="J96" i="9"/>
  <c r="J95" i="9"/>
  <c r="J94" i="9"/>
  <c r="J93" i="9"/>
  <c r="I91" i="9"/>
  <c r="J90" i="9"/>
  <c r="J89" i="9"/>
  <c r="J88" i="9"/>
  <c r="J87" i="9"/>
  <c r="J86" i="9"/>
  <c r="I84" i="9"/>
  <c r="J82" i="9"/>
  <c r="J81" i="9"/>
  <c r="J78" i="9"/>
  <c r="I76" i="9"/>
  <c r="J75" i="9"/>
  <c r="J74" i="9"/>
  <c r="J73" i="9"/>
  <c r="J72" i="9"/>
  <c r="J71" i="9"/>
  <c r="J70" i="9"/>
  <c r="J69" i="9"/>
  <c r="J67" i="9"/>
  <c r="J66" i="9"/>
  <c r="I64" i="9"/>
  <c r="J63" i="9"/>
  <c r="J62" i="9"/>
  <c r="J61" i="9"/>
  <c r="J60" i="9"/>
  <c r="J59" i="9"/>
  <c r="J58" i="9"/>
  <c r="J57" i="9"/>
  <c r="J55" i="9"/>
  <c r="F103" i="9"/>
  <c r="F99" i="9"/>
  <c r="G98" i="9"/>
  <c r="G97" i="9"/>
  <c r="G96" i="9"/>
  <c r="G95" i="9"/>
  <c r="G94" i="9"/>
  <c r="G93" i="9"/>
  <c r="F91" i="9"/>
  <c r="G90" i="9"/>
  <c r="G89" i="9"/>
  <c r="G88" i="9"/>
  <c r="G87" i="9"/>
  <c r="G86" i="9"/>
  <c r="F84" i="9"/>
  <c r="G83" i="9"/>
  <c r="G82" i="9"/>
  <c r="G81" i="9"/>
  <c r="G80" i="9"/>
  <c r="G79" i="9"/>
  <c r="G78" i="9"/>
  <c r="F76" i="9"/>
  <c r="G75" i="9"/>
  <c r="G74" i="9"/>
  <c r="G73" i="9"/>
  <c r="G72" i="9"/>
  <c r="G71" i="9"/>
  <c r="G70" i="9"/>
  <c r="G69" i="9"/>
  <c r="G68" i="9"/>
  <c r="G67" i="9"/>
  <c r="G66" i="9"/>
  <c r="F64" i="9"/>
  <c r="G63" i="9"/>
  <c r="G62" i="9"/>
  <c r="G61" i="9"/>
  <c r="G60" i="9"/>
  <c r="G59" i="9"/>
  <c r="G58" i="9"/>
  <c r="G57" i="9"/>
  <c r="G56" i="9"/>
  <c r="O34" i="9"/>
  <c r="P33" i="9"/>
  <c r="P32" i="9"/>
  <c r="O30" i="9"/>
  <c r="P29" i="9"/>
  <c r="P28" i="9"/>
  <c r="P27" i="9"/>
  <c r="O25" i="9"/>
  <c r="P24" i="9"/>
  <c r="P102" i="9" s="1"/>
  <c r="O21" i="9"/>
  <c r="P20" i="9"/>
  <c r="P19" i="9"/>
  <c r="P18" i="9"/>
  <c r="P17" i="9"/>
  <c r="P16" i="9"/>
  <c r="P15" i="9"/>
  <c r="O13" i="9"/>
  <c r="P12" i="9"/>
  <c r="P10" i="9"/>
  <c r="P9" i="9"/>
  <c r="P8" i="9"/>
  <c r="L34" i="9"/>
  <c r="M33" i="9"/>
  <c r="M32" i="9"/>
  <c r="L30" i="9"/>
  <c r="M29" i="9"/>
  <c r="M28" i="9"/>
  <c r="M27" i="9"/>
  <c r="L25" i="9"/>
  <c r="M24" i="9"/>
  <c r="M102" i="9" s="1"/>
  <c r="M23" i="9"/>
  <c r="L21" i="9"/>
  <c r="M20" i="9"/>
  <c r="M19" i="9"/>
  <c r="M17" i="9"/>
  <c r="M16" i="9"/>
  <c r="M15" i="9"/>
  <c r="L13" i="9"/>
  <c r="M12" i="9"/>
  <c r="M11" i="9"/>
  <c r="M9" i="9"/>
  <c r="M8" i="9"/>
  <c r="I34" i="9"/>
  <c r="J33" i="9"/>
  <c r="J32" i="9"/>
  <c r="I30" i="9"/>
  <c r="J29" i="9"/>
  <c r="J28" i="9"/>
  <c r="J27" i="9"/>
  <c r="I25" i="9"/>
  <c r="J24" i="9"/>
  <c r="J102" i="9" s="1"/>
  <c r="J23" i="9"/>
  <c r="I21" i="9"/>
  <c r="J20" i="9"/>
  <c r="J19" i="9"/>
  <c r="J18" i="9"/>
  <c r="J16" i="9"/>
  <c r="J15" i="9"/>
  <c r="I13" i="9"/>
  <c r="J12" i="9"/>
  <c r="J11" i="9"/>
  <c r="J10" i="9"/>
  <c r="J8" i="9"/>
  <c r="F34" i="9"/>
  <c r="G33" i="9"/>
  <c r="G32" i="9"/>
  <c r="F30" i="9"/>
  <c r="G29" i="9"/>
  <c r="G28" i="9"/>
  <c r="G27" i="9"/>
  <c r="F25" i="9"/>
  <c r="G24" i="9"/>
  <c r="G102" i="9" s="1"/>
  <c r="G23" i="9"/>
  <c r="F21" i="9"/>
  <c r="G20" i="9"/>
  <c r="G19" i="9"/>
  <c r="G18" i="9"/>
  <c r="G17" i="9"/>
  <c r="G15" i="9"/>
  <c r="F13" i="9"/>
  <c r="G12" i="9"/>
  <c r="G11" i="9"/>
  <c r="G10" i="9"/>
  <c r="G9" i="9"/>
  <c r="E98" i="9"/>
  <c r="D98" i="9"/>
  <c r="E97" i="9"/>
  <c r="D97" i="9"/>
  <c r="E96" i="9"/>
  <c r="D96" i="9"/>
  <c r="E94" i="9"/>
  <c r="D94" i="9"/>
  <c r="E93" i="9"/>
  <c r="T93" i="9" s="1"/>
  <c r="D93" i="9"/>
  <c r="E90" i="9"/>
  <c r="D90" i="9"/>
  <c r="E89" i="9"/>
  <c r="D89" i="9"/>
  <c r="E88" i="9"/>
  <c r="D88" i="9"/>
  <c r="E87" i="9"/>
  <c r="D87" i="9"/>
  <c r="E86" i="9"/>
  <c r="D86" i="9"/>
  <c r="E83" i="9"/>
  <c r="D83" i="9"/>
  <c r="E82" i="9"/>
  <c r="T82" i="9" s="1"/>
  <c r="D82" i="9"/>
  <c r="E81" i="9"/>
  <c r="D81" i="9"/>
  <c r="E80" i="9"/>
  <c r="D80" i="9"/>
  <c r="E79" i="9"/>
  <c r="D79" i="9"/>
  <c r="E75" i="9"/>
  <c r="D75" i="9"/>
  <c r="E74" i="9"/>
  <c r="D74" i="9"/>
  <c r="E73" i="9"/>
  <c r="D73" i="9"/>
  <c r="E72" i="9"/>
  <c r="D72" i="9"/>
  <c r="E70" i="9"/>
  <c r="D70" i="9"/>
  <c r="E69" i="9"/>
  <c r="D69" i="9"/>
  <c r="E68" i="9"/>
  <c r="D68" i="9"/>
  <c r="E67" i="9"/>
  <c r="D67" i="9"/>
  <c r="E66" i="9"/>
  <c r="D66" i="9"/>
  <c r="E63" i="9"/>
  <c r="D63" i="9"/>
  <c r="E62" i="9"/>
  <c r="D62" i="9"/>
  <c r="E61" i="9"/>
  <c r="D61" i="9"/>
  <c r="E60" i="9"/>
  <c r="T60" i="9" s="1"/>
  <c r="D60" i="9"/>
  <c r="E59" i="9"/>
  <c r="D59" i="9"/>
  <c r="E58" i="9"/>
  <c r="D58" i="9"/>
  <c r="E57" i="9"/>
  <c r="D57" i="9"/>
  <c r="E55" i="9"/>
  <c r="D55" i="9"/>
  <c r="E33" i="9"/>
  <c r="D33" i="9"/>
  <c r="E32" i="9"/>
  <c r="D32" i="9"/>
  <c r="E29" i="9"/>
  <c r="D29" i="9"/>
  <c r="E28" i="9"/>
  <c r="D28" i="9"/>
  <c r="E27" i="9"/>
  <c r="D27" i="9"/>
  <c r="E23" i="9"/>
  <c r="E101" i="9" s="1"/>
  <c r="D23" i="9"/>
  <c r="D101" i="9" s="1"/>
  <c r="D20" i="9"/>
  <c r="D19" i="9"/>
  <c r="D18" i="9"/>
  <c r="D17" i="9"/>
  <c r="D16" i="9"/>
  <c r="D12" i="9"/>
  <c r="D11" i="9"/>
  <c r="D10" i="9"/>
  <c r="D9" i="9"/>
  <c r="E8" i="9"/>
  <c r="D8" i="9"/>
  <c r="V7" i="28"/>
  <c r="W7" i="28"/>
  <c r="J68" i="9" s="1"/>
  <c r="V8" i="28"/>
  <c r="W8" i="28" s="1"/>
  <c r="AE8" i="28" s="1"/>
  <c r="V9" i="28"/>
  <c r="W9" i="28" s="1"/>
  <c r="AE9" i="28" s="1"/>
  <c r="V10" i="28"/>
  <c r="W10" i="28" s="1"/>
  <c r="AE10" i="28" s="1"/>
  <c r="V11" i="28"/>
  <c r="W11" i="28" s="1"/>
  <c r="AE11" i="28" s="1"/>
  <c r="V12" i="28"/>
  <c r="W12" i="28" s="1"/>
  <c r="V13" i="28"/>
  <c r="W13" i="28" s="1"/>
  <c r="V14" i="28"/>
  <c r="W14" i="28" s="1"/>
  <c r="V15" i="28"/>
  <c r="W15" i="28" s="1"/>
  <c r="V16" i="28"/>
  <c r="W16" i="28" s="1"/>
  <c r="V17" i="28"/>
  <c r="W17" i="28" s="1"/>
  <c r="V18" i="28"/>
  <c r="W18" i="28" s="1"/>
  <c r="V19" i="28"/>
  <c r="W19" i="28" s="1"/>
  <c r="V20" i="28"/>
  <c r="W20" i="28" s="1"/>
  <c r="V21" i="28"/>
  <c r="W21" i="28" s="1"/>
  <c r="V22" i="28"/>
  <c r="W22" i="28" s="1"/>
  <c r="V23" i="28"/>
  <c r="W23" i="28" s="1"/>
  <c r="V24" i="28"/>
  <c r="W24" i="28" s="1"/>
  <c r="V25" i="28"/>
  <c r="W25" i="28" s="1"/>
  <c r="V26" i="28"/>
  <c r="W26" i="28" s="1"/>
  <c r="V27" i="28"/>
  <c r="W27" i="28" s="1"/>
  <c r="V28" i="28"/>
  <c r="W28" i="28"/>
  <c r="V29" i="28"/>
  <c r="W29" i="28"/>
  <c r="V30" i="28"/>
  <c r="W30" i="28"/>
  <c r="V31" i="28"/>
  <c r="W31" i="28"/>
  <c r="V32" i="28"/>
  <c r="W32" i="28"/>
  <c r="V33" i="28"/>
  <c r="W33" i="28"/>
  <c r="V34" i="28"/>
  <c r="W34" i="28"/>
  <c r="V35" i="28"/>
  <c r="W35" i="28"/>
  <c r="V36" i="28"/>
  <c r="W36" i="28"/>
  <c r="H22" i="28"/>
  <c r="H23" i="28"/>
  <c r="H24" i="28"/>
  <c r="H25" i="28"/>
  <c r="H26" i="28"/>
  <c r="H27" i="28"/>
  <c r="I30" i="39"/>
  <c r="H30" i="39"/>
  <c r="I29" i="39"/>
  <c r="H29" i="39"/>
  <c r="I28" i="39"/>
  <c r="H28" i="39"/>
  <c r="I27" i="39"/>
  <c r="H27" i="39"/>
  <c r="I26" i="39"/>
  <c r="H26" i="39"/>
  <c r="I20" i="39"/>
  <c r="I21" i="39"/>
  <c r="I22" i="39"/>
  <c r="I23" i="39"/>
  <c r="I24" i="39"/>
  <c r="I19" i="39"/>
  <c r="I18" i="39"/>
  <c r="I17" i="39"/>
  <c r="I16" i="39"/>
  <c r="I15" i="39"/>
  <c r="I14" i="39"/>
  <c r="I13" i="39"/>
  <c r="I12" i="39"/>
  <c r="I11" i="39"/>
  <c r="I10" i="39"/>
  <c r="I9" i="39"/>
  <c r="I8" i="39"/>
  <c r="I25" i="38"/>
  <c r="H25" i="38"/>
  <c r="I24" i="38"/>
  <c r="H24" i="38"/>
  <c r="I23" i="38"/>
  <c r="H23" i="38"/>
  <c r="I22" i="38"/>
  <c r="H22" i="38"/>
  <c r="I21" i="38"/>
  <c r="H21" i="38"/>
  <c r="I19" i="38"/>
  <c r="I18" i="38"/>
  <c r="I17" i="38"/>
  <c r="I16" i="38"/>
  <c r="I15" i="38"/>
  <c r="I14" i="38"/>
  <c r="I13" i="38"/>
  <c r="I12" i="38"/>
  <c r="I11" i="38"/>
  <c r="I10" i="38"/>
  <c r="I9" i="38"/>
  <c r="I8" i="38"/>
  <c r="I27" i="31"/>
  <c r="H27" i="31"/>
  <c r="I26" i="31"/>
  <c r="H26" i="31"/>
  <c r="I25" i="31"/>
  <c r="H25" i="31"/>
  <c r="I24" i="31"/>
  <c r="H24" i="31"/>
  <c r="I23" i="31"/>
  <c r="H23" i="31"/>
  <c r="H21" i="31"/>
  <c r="H20" i="31"/>
  <c r="I19" i="31"/>
  <c r="I20" i="31"/>
  <c r="I21" i="31"/>
  <c r="I18" i="31"/>
  <c r="I17" i="31"/>
  <c r="I16" i="31"/>
  <c r="I15" i="31"/>
  <c r="I14" i="31"/>
  <c r="I13" i="31"/>
  <c r="I12" i="31"/>
  <c r="I11" i="31"/>
  <c r="I10" i="31"/>
  <c r="I9" i="31"/>
  <c r="I8" i="31"/>
  <c r="I24" i="23"/>
  <c r="H24" i="23"/>
  <c r="I23" i="23"/>
  <c r="H23" i="23"/>
  <c r="I22" i="23"/>
  <c r="H22" i="23"/>
  <c r="I21" i="23"/>
  <c r="H21" i="23"/>
  <c r="I20" i="23"/>
  <c r="H20" i="23"/>
  <c r="I18" i="23"/>
  <c r="I17" i="23"/>
  <c r="I16" i="23"/>
  <c r="I15" i="23"/>
  <c r="I14" i="23"/>
  <c r="I13" i="23"/>
  <c r="I12" i="23"/>
  <c r="I11" i="23"/>
  <c r="I10" i="23"/>
  <c r="I9" i="23"/>
  <c r="I8" i="23"/>
  <c r="I18" i="30"/>
  <c r="I17" i="30"/>
  <c r="I16" i="30"/>
  <c r="I15" i="30"/>
  <c r="I14" i="30"/>
  <c r="I13" i="30"/>
  <c r="I12" i="30"/>
  <c r="I11" i="30"/>
  <c r="I10" i="30"/>
  <c r="I9" i="30"/>
  <c r="I8" i="30"/>
  <c r="I24" i="30"/>
  <c r="H24" i="30"/>
  <c r="I23" i="30"/>
  <c r="H23" i="30"/>
  <c r="I22" i="30"/>
  <c r="H22" i="30"/>
  <c r="I21" i="30"/>
  <c r="H21" i="30"/>
  <c r="I20" i="30"/>
  <c r="H20" i="30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8" i="29"/>
  <c r="AF8" i="8"/>
  <c r="K112" i="8"/>
  <c r="Y112" i="8"/>
  <c r="AF112" i="8"/>
  <c r="AG112" i="8"/>
  <c r="AH112" i="8"/>
  <c r="H13" i="30"/>
  <c r="V251" i="28"/>
  <c r="V42" i="28"/>
  <c r="W42" i="28"/>
  <c r="Y111" i="8"/>
  <c r="AF111" i="8"/>
  <c r="AG111" i="8"/>
  <c r="AH111" i="8"/>
  <c r="AF110" i="8"/>
  <c r="AG110" i="8"/>
  <c r="AH110" i="8"/>
  <c r="Y110" i="8"/>
  <c r="AF88" i="8"/>
  <c r="AG88" i="8"/>
  <c r="AH88" i="8"/>
  <c r="AF89" i="8"/>
  <c r="AG89" i="8"/>
  <c r="AH89" i="8"/>
  <c r="AF90" i="8"/>
  <c r="AG90" i="8"/>
  <c r="AH90" i="8"/>
  <c r="AF91" i="8"/>
  <c r="AG91" i="8"/>
  <c r="AH91" i="8"/>
  <c r="AF92" i="8"/>
  <c r="AG92" i="8"/>
  <c r="AH92" i="8"/>
  <c r="AF93" i="8"/>
  <c r="AG93" i="8"/>
  <c r="AH93" i="8"/>
  <c r="AF94" i="8"/>
  <c r="AG94" i="8"/>
  <c r="AH94" i="8"/>
  <c r="AF95" i="8"/>
  <c r="AG95" i="8"/>
  <c r="AH95" i="8"/>
  <c r="AF96" i="8"/>
  <c r="AG96" i="8"/>
  <c r="AH96" i="8"/>
  <c r="AF97" i="8"/>
  <c r="AG97" i="8"/>
  <c r="AH97" i="8"/>
  <c r="AF98" i="8"/>
  <c r="AG98" i="8"/>
  <c r="AH98" i="8"/>
  <c r="AF99" i="8"/>
  <c r="AG99" i="8"/>
  <c r="AH99" i="8"/>
  <c r="AF100" i="8"/>
  <c r="AG100" i="8"/>
  <c r="AH100" i="8"/>
  <c r="AF101" i="8"/>
  <c r="AG101" i="8"/>
  <c r="AH101" i="8"/>
  <c r="AF102" i="8"/>
  <c r="AG102" i="8"/>
  <c r="AH102" i="8"/>
  <c r="AF103" i="8"/>
  <c r="AG103" i="8"/>
  <c r="AH103" i="8"/>
  <c r="AF104" i="8"/>
  <c r="AG104" i="8"/>
  <c r="AH104" i="8"/>
  <c r="AF105" i="8"/>
  <c r="AG105" i="8"/>
  <c r="AH105" i="8"/>
  <c r="AF106" i="8"/>
  <c r="AG106" i="8"/>
  <c r="AH106" i="8"/>
  <c r="AF107" i="8"/>
  <c r="AG107" i="8"/>
  <c r="AH107" i="8"/>
  <c r="AF108" i="8"/>
  <c r="AG108" i="8"/>
  <c r="AH108" i="8"/>
  <c r="AF109" i="8"/>
  <c r="AG109" i="8"/>
  <c r="AH109" i="8"/>
  <c r="AF122" i="8"/>
  <c r="AG122" i="8"/>
  <c r="AH122" i="8"/>
  <c r="Y88" i="8"/>
  <c r="Y89" i="8"/>
  <c r="Y90" i="8"/>
  <c r="Y91" i="8"/>
  <c r="Y92" i="8"/>
  <c r="Y93" i="8"/>
  <c r="Y94" i="8"/>
  <c r="Y95" i="8"/>
  <c r="Y96" i="8"/>
  <c r="Y97" i="8"/>
  <c r="Y98" i="8"/>
  <c r="Y99" i="8"/>
  <c r="Y100" i="8"/>
  <c r="Y101" i="8"/>
  <c r="Y102" i="8"/>
  <c r="Y103" i="8"/>
  <c r="Y104" i="8"/>
  <c r="Y105" i="8"/>
  <c r="Y106" i="8"/>
  <c r="Y107" i="8"/>
  <c r="Y108" i="8"/>
  <c r="Y109" i="8"/>
  <c r="Y122" i="8"/>
  <c r="W37" i="28"/>
  <c r="W38" i="28"/>
  <c r="W39" i="28"/>
  <c r="W40" i="28"/>
  <c r="W41" i="28"/>
  <c r="AK122" i="8"/>
  <c r="V41" i="28"/>
  <c r="V40" i="28"/>
  <c r="V39" i="28"/>
  <c r="V38" i="28"/>
  <c r="V37" i="28"/>
  <c r="H21" i="28"/>
  <c r="H20" i="28"/>
  <c r="H19" i="28"/>
  <c r="H18" i="28"/>
  <c r="H17" i="28"/>
  <c r="H16" i="28"/>
  <c r="H15" i="28"/>
  <c r="H17" i="39"/>
  <c r="H18" i="39"/>
  <c r="H19" i="39"/>
  <c r="H20" i="39"/>
  <c r="H24" i="39"/>
  <c r="H23" i="39"/>
  <c r="H22" i="39"/>
  <c r="H21" i="39"/>
  <c r="H16" i="39"/>
  <c r="H15" i="39"/>
  <c r="H14" i="39"/>
  <c r="H13" i="39"/>
  <c r="H12" i="39"/>
  <c r="H11" i="39"/>
  <c r="H10" i="39"/>
  <c r="H9" i="39"/>
  <c r="H8" i="39"/>
  <c r="H19" i="38"/>
  <c r="H18" i="38"/>
  <c r="H17" i="38"/>
  <c r="H16" i="38"/>
  <c r="H15" i="38"/>
  <c r="H14" i="38"/>
  <c r="H13" i="38"/>
  <c r="H12" i="38"/>
  <c r="H11" i="38"/>
  <c r="H10" i="38"/>
  <c r="H9" i="38"/>
  <c r="H8" i="38"/>
  <c r="H9" i="31"/>
  <c r="H10" i="31"/>
  <c r="H11" i="31"/>
  <c r="H12" i="31"/>
  <c r="H13" i="31"/>
  <c r="H14" i="31"/>
  <c r="H15" i="31"/>
  <c r="H16" i="31"/>
  <c r="H17" i="31"/>
  <c r="H18" i="31"/>
  <c r="H19" i="31"/>
  <c r="H8" i="31"/>
  <c r="H9" i="23"/>
  <c r="H10" i="23"/>
  <c r="H11" i="23"/>
  <c r="H12" i="23"/>
  <c r="H13" i="23"/>
  <c r="H14" i="23"/>
  <c r="H15" i="23"/>
  <c r="H16" i="23"/>
  <c r="H17" i="23"/>
  <c r="H18" i="23"/>
  <c r="H8" i="23"/>
  <c r="H9" i="30"/>
  <c r="H10" i="30"/>
  <c r="H11" i="30"/>
  <c r="H12" i="30"/>
  <c r="H14" i="30"/>
  <c r="H15" i="30"/>
  <c r="H16" i="30"/>
  <c r="H17" i="30"/>
  <c r="H18" i="30"/>
  <c r="H8" i="30"/>
  <c r="H23" i="29"/>
  <c r="H22" i="29"/>
  <c r="H21" i="29"/>
  <c r="H20" i="29"/>
  <c r="H19" i="29"/>
  <c r="H9" i="29"/>
  <c r="H10" i="29"/>
  <c r="H11" i="29"/>
  <c r="H12" i="29"/>
  <c r="H13" i="29"/>
  <c r="H14" i="29"/>
  <c r="H15" i="29"/>
  <c r="H16" i="29"/>
  <c r="H17" i="29"/>
  <c r="H8" i="29"/>
  <c r="H7" i="28"/>
  <c r="H8" i="28"/>
  <c r="H9" i="28"/>
  <c r="H10" i="28"/>
  <c r="H11" i="28"/>
  <c r="H12" i="28"/>
  <c r="H13" i="28"/>
  <c r="H14" i="28"/>
  <c r="H6" i="28"/>
  <c r="K122" i="8"/>
  <c r="K8" i="8"/>
  <c r="C91" i="9"/>
  <c r="R20" i="9"/>
  <c r="R15" i="9"/>
  <c r="R16" i="9"/>
  <c r="R17" i="9"/>
  <c r="R18" i="9"/>
  <c r="R19" i="9"/>
  <c r="Y8" i="8"/>
  <c r="J40" i="9" s="1"/>
  <c r="R12" i="9"/>
  <c r="R11" i="9"/>
  <c r="R9" i="9"/>
  <c r="R8" i="9"/>
  <c r="W251" i="28"/>
  <c r="V6" i="28"/>
  <c r="D50" i="9"/>
  <c r="R52" i="9"/>
  <c r="R50" i="9"/>
  <c r="AH8" i="8"/>
  <c r="K42" i="9" s="1"/>
  <c r="AG8" i="8"/>
  <c r="K40" i="9" s="1"/>
  <c r="O5" i="8"/>
  <c r="D130" i="8" s="1"/>
  <c r="X5" i="8"/>
  <c r="W5" i="8"/>
  <c r="R102" i="9"/>
  <c r="R101" i="9"/>
  <c r="R103" i="9" s="1"/>
  <c r="R98" i="9"/>
  <c r="R97" i="9"/>
  <c r="R96" i="9"/>
  <c r="R95" i="9"/>
  <c r="R94" i="9"/>
  <c r="R93" i="9"/>
  <c r="R90" i="9"/>
  <c r="R89" i="9"/>
  <c r="R88" i="9"/>
  <c r="R87" i="9"/>
  <c r="R86" i="9"/>
  <c r="R83" i="9"/>
  <c r="R82" i="9"/>
  <c r="R81" i="9"/>
  <c r="R80" i="9"/>
  <c r="R79" i="9"/>
  <c r="R78" i="9"/>
  <c r="R75" i="9"/>
  <c r="R74" i="9"/>
  <c r="R73" i="9"/>
  <c r="R72" i="9"/>
  <c r="R71" i="9"/>
  <c r="R70" i="9"/>
  <c r="R69" i="9"/>
  <c r="R68" i="9"/>
  <c r="R67" i="9"/>
  <c r="R66" i="9"/>
  <c r="R63" i="9"/>
  <c r="R62" i="9"/>
  <c r="R61" i="9"/>
  <c r="R60" i="9"/>
  <c r="R59" i="9"/>
  <c r="R58" i="9"/>
  <c r="R57" i="9"/>
  <c r="R56" i="9"/>
  <c r="R55" i="9"/>
  <c r="R51" i="9"/>
  <c r="R49" i="9"/>
  <c r="R48" i="9"/>
  <c r="R47" i="9"/>
  <c r="R44" i="9"/>
  <c r="R43" i="9"/>
  <c r="R42" i="9"/>
  <c r="R41" i="9"/>
  <c r="R40" i="9"/>
  <c r="R39" i="9"/>
  <c r="R33" i="9"/>
  <c r="R32" i="9"/>
  <c r="R34" i="9" s="1"/>
  <c r="R29" i="9"/>
  <c r="R28" i="9"/>
  <c r="R27" i="9"/>
  <c r="R24" i="9"/>
  <c r="R23" i="9"/>
  <c r="C13" i="9"/>
  <c r="C103" i="9"/>
  <c r="C45" i="9"/>
  <c r="C21" i="9"/>
  <c r="C25" i="9"/>
  <c r="C30" i="9"/>
  <c r="C34" i="9"/>
  <c r="C53" i="9"/>
  <c r="C64" i="9"/>
  <c r="C76" i="9"/>
  <c r="C84" i="9"/>
  <c r="C99" i="9"/>
  <c r="W6" i="28"/>
  <c r="J80" i="9" s="1"/>
  <c r="R10" i="9"/>
  <c r="R64" i="9" l="1"/>
  <c r="R84" i="9"/>
  <c r="R91" i="9"/>
  <c r="C104" i="9"/>
  <c r="R25" i="9"/>
  <c r="R13" i="9"/>
  <c r="C35" i="9"/>
  <c r="R30" i="9"/>
  <c r="R76" i="9"/>
  <c r="R99" i="9"/>
  <c r="R21" i="9"/>
  <c r="K56" i="9"/>
  <c r="K64" i="9" s="1"/>
  <c r="E50" i="9"/>
  <c r="K45" i="9"/>
  <c r="E49" i="9"/>
  <c r="P45" i="9"/>
  <c r="T63" i="9"/>
  <c r="T96" i="9"/>
  <c r="P91" i="9"/>
  <c r="T59" i="9"/>
  <c r="M45" i="9"/>
  <c r="H25" i="30"/>
  <c r="H25" i="23"/>
  <c r="T61" i="9"/>
  <c r="E56" i="9"/>
  <c r="E64" i="9" s="1"/>
  <c r="D56" i="9"/>
  <c r="D64" i="9" s="1"/>
  <c r="E95" i="9"/>
  <c r="T95" i="9" s="1"/>
  <c r="T97" i="9"/>
  <c r="H31" i="39"/>
  <c r="E78" i="9"/>
  <c r="E84" i="9" s="1"/>
  <c r="D78" i="9"/>
  <c r="D84" i="9" s="1"/>
  <c r="I25" i="23"/>
  <c r="S58" i="9"/>
  <c r="S59" i="9"/>
  <c r="S60" i="9"/>
  <c r="D95" i="9"/>
  <c r="S95" i="9" s="1"/>
  <c r="J83" i="9"/>
  <c r="S83" i="9" s="1"/>
  <c r="T42" i="9"/>
  <c r="S44" i="9"/>
  <c r="J79" i="9"/>
  <c r="S79" i="9" s="1"/>
  <c r="T79" i="9"/>
  <c r="AE6" i="28"/>
  <c r="P99" i="9"/>
  <c r="AE7" i="28"/>
  <c r="S94" i="9"/>
  <c r="I24" i="29"/>
  <c r="I25" i="30"/>
  <c r="I28" i="31"/>
  <c r="I26" i="38"/>
  <c r="S89" i="9"/>
  <c r="S90" i="9"/>
  <c r="T12" i="9"/>
  <c r="T20" i="9"/>
  <c r="T33" i="9"/>
  <c r="T69" i="9"/>
  <c r="T70" i="9"/>
  <c r="T73" i="9"/>
  <c r="T75" i="9"/>
  <c r="T87" i="9"/>
  <c r="T89" i="9"/>
  <c r="T90" i="9"/>
  <c r="I31" i="39"/>
  <c r="H24" i="29"/>
  <c r="H28" i="31"/>
  <c r="H26" i="38"/>
  <c r="S40" i="9"/>
  <c r="S43" i="9"/>
  <c r="R35" i="9"/>
  <c r="W6" i="8"/>
  <c r="G30" i="9"/>
  <c r="J25" i="9"/>
  <c r="J34" i="9"/>
  <c r="G76" i="9"/>
  <c r="J76" i="9"/>
  <c r="D13" i="9"/>
  <c r="D30" i="9"/>
  <c r="J30" i="9"/>
  <c r="M25" i="9"/>
  <c r="M34" i="9"/>
  <c r="G84" i="9"/>
  <c r="G99" i="9"/>
  <c r="J99" i="9"/>
  <c r="M84" i="9"/>
  <c r="M99" i="9"/>
  <c r="G25" i="9"/>
  <c r="G34" i="9"/>
  <c r="P21" i="9"/>
  <c r="P30" i="9"/>
  <c r="M64" i="9"/>
  <c r="P64" i="9"/>
  <c r="E91" i="9"/>
  <c r="M30" i="9"/>
  <c r="P34" i="9"/>
  <c r="G91" i="9"/>
  <c r="J91" i="9"/>
  <c r="M91" i="9"/>
  <c r="P76" i="9"/>
  <c r="M53" i="9"/>
  <c r="AG6" i="8"/>
  <c r="AH6" i="8"/>
  <c r="Y5" i="8"/>
  <c r="AF6" i="8"/>
  <c r="E131" i="8" s="1"/>
  <c r="G22" i="30" s="1"/>
  <c r="O6" i="8"/>
  <c r="E130" i="8" s="1"/>
  <c r="F23" i="38" s="1"/>
  <c r="G45" i="9"/>
  <c r="Y6" i="8"/>
  <c r="X6" i="8"/>
  <c r="J45" i="9"/>
  <c r="L35" i="9"/>
  <c r="F35" i="9"/>
  <c r="I35" i="9"/>
  <c r="O35" i="9"/>
  <c r="D45" i="9"/>
  <c r="P53" i="9"/>
  <c r="J53" i="9"/>
  <c r="G53" i="9"/>
  <c r="R45" i="9"/>
  <c r="R108" i="9" s="1"/>
  <c r="R53" i="9"/>
  <c r="E45" i="9"/>
  <c r="AG5" i="8"/>
  <c r="AH5" i="8"/>
  <c r="AF5" i="8"/>
  <c r="D131" i="8" s="1"/>
  <c r="G20" i="30" s="1"/>
  <c r="F21" i="38"/>
  <c r="F19" i="29"/>
  <c r="F20" i="30"/>
  <c r="T86" i="9"/>
  <c r="D53" i="9"/>
  <c r="S50" i="9"/>
  <c r="F26" i="39"/>
  <c r="F104" i="9"/>
  <c r="I104" i="9"/>
  <c r="L104" i="9"/>
  <c r="O104" i="9"/>
  <c r="F20" i="23"/>
  <c r="F23" i="31"/>
  <c r="S47" i="9"/>
  <c r="S41" i="9"/>
  <c r="T39" i="9"/>
  <c r="S39" i="9"/>
  <c r="S42" i="9"/>
  <c r="G8" i="9"/>
  <c r="G13" i="9" s="1"/>
  <c r="E24" i="9"/>
  <c r="T18" i="9"/>
  <c r="T16" i="9"/>
  <c r="D71" i="9"/>
  <c r="D76" i="9" s="1"/>
  <c r="P78" i="9"/>
  <c r="P84" i="9" s="1"/>
  <c r="M67" i="9"/>
  <c r="M76" i="9" s="1"/>
  <c r="J56" i="9"/>
  <c r="J64" i="9" s="1"/>
  <c r="G55" i="9"/>
  <c r="G64" i="9" s="1"/>
  <c r="D24" i="9"/>
  <c r="D102" i="9" s="1"/>
  <c r="P23" i="9"/>
  <c r="P25" i="9" s="1"/>
  <c r="M18" i="9"/>
  <c r="M21" i="9" s="1"/>
  <c r="J17" i="9"/>
  <c r="J21" i="9" s="1"/>
  <c r="G16" i="9"/>
  <c r="S16" i="9" s="1"/>
  <c r="D15" i="9"/>
  <c r="S15" i="9" s="1"/>
  <c r="P11" i="9"/>
  <c r="P13" i="9" s="1"/>
  <c r="M10" i="9"/>
  <c r="M13" i="9" s="1"/>
  <c r="J9" i="9"/>
  <c r="J13" i="9" s="1"/>
  <c r="E71" i="9"/>
  <c r="T71" i="9" s="1"/>
  <c r="T67" i="9"/>
  <c r="E21" i="9"/>
  <c r="T10" i="9"/>
  <c r="G101" i="9"/>
  <c r="G103" i="9" s="1"/>
  <c r="M101" i="9"/>
  <c r="M103" i="9" s="1"/>
  <c r="J101" i="9"/>
  <c r="J103" i="9" s="1"/>
  <c r="S66" i="9"/>
  <c r="T74" i="9"/>
  <c r="T94" i="9"/>
  <c r="T81" i="9"/>
  <c r="T88" i="9"/>
  <c r="T72" i="9"/>
  <c r="T83" i="9"/>
  <c r="T98" i="9"/>
  <c r="T62" i="9"/>
  <c r="T58" i="9"/>
  <c r="T66" i="9"/>
  <c r="D34" i="9"/>
  <c r="S72" i="9"/>
  <c r="S81" i="9"/>
  <c r="S20" i="9"/>
  <c r="S97" i="9"/>
  <c r="T57" i="9"/>
  <c r="S19" i="9"/>
  <c r="S86" i="9"/>
  <c r="S68" i="9"/>
  <c r="S62" i="9"/>
  <c r="S51" i="9"/>
  <c r="S48" i="9"/>
  <c r="S63" i="9"/>
  <c r="T28" i="9"/>
  <c r="S69" i="9"/>
  <c r="S74" i="9"/>
  <c r="S87" i="9"/>
  <c r="S27" i="9"/>
  <c r="T32" i="9"/>
  <c r="E30" i="9"/>
  <c r="T29" i="9"/>
  <c r="S29" i="9"/>
  <c r="S61" i="9"/>
  <c r="E34" i="9"/>
  <c r="E13" i="9"/>
  <c r="T19" i="9"/>
  <c r="S82" i="9"/>
  <c r="S70" i="9"/>
  <c r="S73" i="9"/>
  <c r="S75" i="9"/>
  <c r="S80" i="9"/>
  <c r="S88" i="9"/>
  <c r="S98" i="9"/>
  <c r="S12" i="9"/>
  <c r="S28" i="9"/>
  <c r="S57" i="9"/>
  <c r="S96" i="9"/>
  <c r="S93" i="9"/>
  <c r="S33" i="9"/>
  <c r="T27" i="9"/>
  <c r="S32" i="9"/>
  <c r="D91" i="9"/>
  <c r="T41" i="9"/>
  <c r="T48" i="9"/>
  <c r="T43" i="9"/>
  <c r="T52" i="9"/>
  <c r="T44" i="9"/>
  <c r="T49" i="9"/>
  <c r="S49" i="9"/>
  <c r="E99" i="9" l="1"/>
  <c r="T8" i="9"/>
  <c r="K80" i="9"/>
  <c r="K84" i="9" s="1"/>
  <c r="K68" i="9"/>
  <c r="K76" i="9" s="1"/>
  <c r="E53" i="9"/>
  <c r="E102" i="9"/>
  <c r="E103" i="9" s="1"/>
  <c r="J84" i="9"/>
  <c r="J104" i="9" s="1"/>
  <c r="T56" i="9"/>
  <c r="D99" i="9"/>
  <c r="T50" i="9"/>
  <c r="G131" i="8" s="1"/>
  <c r="T40" i="9"/>
  <c r="T45" i="9" s="1"/>
  <c r="S17" i="9"/>
  <c r="S55" i="9"/>
  <c r="T34" i="9"/>
  <c r="S23" i="9"/>
  <c r="S71" i="9"/>
  <c r="S56" i="9"/>
  <c r="S78" i="9"/>
  <c r="S84" i="9" s="1"/>
  <c r="D25" i="9"/>
  <c r="D21" i="9"/>
  <c r="S8" i="9"/>
  <c r="S67" i="9"/>
  <c r="T24" i="9"/>
  <c r="E25" i="9"/>
  <c r="E35" i="9" s="1"/>
  <c r="T91" i="9"/>
  <c r="T78" i="9"/>
  <c r="T11" i="9"/>
  <c r="P101" i="9"/>
  <c r="P103" i="9" s="1"/>
  <c r="P104" i="9" s="1"/>
  <c r="R107" i="9"/>
  <c r="S10" i="9"/>
  <c r="T17" i="9"/>
  <c r="T9" i="9"/>
  <c r="S18" i="9"/>
  <c r="S24" i="9"/>
  <c r="S9" i="9"/>
  <c r="S11" i="9"/>
  <c r="D103" i="9"/>
  <c r="S102" i="9"/>
  <c r="G20" i="23"/>
  <c r="G19" i="29"/>
  <c r="G23" i="31"/>
  <c r="G19" i="30"/>
  <c r="G26" i="39"/>
  <c r="G21" i="38"/>
  <c r="M35" i="9"/>
  <c r="S45" i="9"/>
  <c r="R104" i="9"/>
  <c r="R106" i="9" s="1"/>
  <c r="T51" i="9"/>
  <c r="T47" i="9"/>
  <c r="G130" i="8"/>
  <c r="F22" i="38" s="1"/>
  <c r="F25" i="31"/>
  <c r="F22" i="23"/>
  <c r="G25" i="31"/>
  <c r="G21" i="29"/>
  <c r="G28" i="39"/>
  <c r="G22" i="23"/>
  <c r="G23" i="38"/>
  <c r="F28" i="39"/>
  <c r="F21" i="29"/>
  <c r="F22" i="30"/>
  <c r="G104" i="9"/>
  <c r="T55" i="9"/>
  <c r="E76" i="9"/>
  <c r="P35" i="9"/>
  <c r="M104" i="9"/>
  <c r="G21" i="9"/>
  <c r="G35" i="9" s="1"/>
  <c r="T23" i="9"/>
  <c r="T101" i="9"/>
  <c r="J35" i="9"/>
  <c r="T15" i="9"/>
  <c r="S34" i="9"/>
  <c r="T99" i="9"/>
  <c r="S91" i="9"/>
  <c r="T30" i="9"/>
  <c r="S30" i="9"/>
  <c r="S99" i="9"/>
  <c r="M130" i="8"/>
  <c r="K104" i="9" l="1"/>
  <c r="R109" i="9"/>
  <c r="T80" i="9"/>
  <c r="T84" i="9" s="1"/>
  <c r="T68" i="9"/>
  <c r="T76" i="9" s="1"/>
  <c r="T102" i="9"/>
  <c r="T103" i="9" s="1"/>
  <c r="E104" i="9"/>
  <c r="S21" i="9"/>
  <c r="F29" i="39" s="1"/>
  <c r="S25" i="9"/>
  <c r="S76" i="9"/>
  <c r="T64" i="9"/>
  <c r="D104" i="9"/>
  <c r="S64" i="9"/>
  <c r="D35" i="9"/>
  <c r="S101" i="9"/>
  <c r="S103" i="9" s="1"/>
  <c r="T13" i="9"/>
  <c r="G27" i="31" s="1"/>
  <c r="T25" i="9"/>
  <c r="T21" i="9"/>
  <c r="G24" i="38" s="1"/>
  <c r="S13" i="9"/>
  <c r="F23" i="29" s="1"/>
  <c r="T53" i="9"/>
  <c r="R110" i="9"/>
  <c r="R111" i="9" s="1"/>
  <c r="F21" i="23"/>
  <c r="S53" i="9"/>
  <c r="F21" i="30"/>
  <c r="F27" i="39"/>
  <c r="F20" i="29"/>
  <c r="F24" i="31"/>
  <c r="G27" i="39"/>
  <c r="G21" i="23"/>
  <c r="G21" i="30"/>
  <c r="G22" i="38"/>
  <c r="G24" i="31"/>
  <c r="G20" i="29"/>
  <c r="F26" i="31" l="1"/>
  <c r="R112" i="9"/>
  <c r="F23" i="23"/>
  <c r="F22" i="29"/>
  <c r="F24" i="38"/>
  <c r="F23" i="30"/>
  <c r="G25" i="38"/>
  <c r="T104" i="9"/>
  <c r="G30" i="39"/>
  <c r="S104" i="9"/>
  <c r="G24" i="23"/>
  <c r="G23" i="29"/>
  <c r="G24" i="30"/>
  <c r="T107" i="9"/>
  <c r="T108" i="9"/>
  <c r="G29" i="39"/>
  <c r="G26" i="31"/>
  <c r="G23" i="30"/>
  <c r="F25" i="38"/>
  <c r="T35" i="9"/>
  <c r="G22" i="29"/>
  <c r="G23" i="23"/>
  <c r="F24" i="23"/>
  <c r="F24" i="30"/>
  <c r="S35" i="9"/>
  <c r="F30" i="39"/>
  <c r="F27" i="31"/>
  <c r="S107" i="9"/>
  <c r="S108" i="9"/>
  <c r="T106" i="9" l="1"/>
  <c r="T109" i="9" s="1"/>
  <c r="S106" i="9"/>
  <c r="S109" i="9" s="1"/>
  <c r="T110" i="9"/>
  <c r="T111" i="9" s="1"/>
  <c r="S110" i="9"/>
  <c r="S111" i="9" s="1"/>
  <c r="T112" i="9" l="1"/>
  <c r="S112" i="9"/>
</calcChain>
</file>

<file path=xl/sharedStrings.xml><?xml version="1.0" encoding="utf-8"?>
<sst xmlns="http://schemas.openxmlformats.org/spreadsheetml/2006/main" count="2333" uniqueCount="673">
  <si>
    <t>Stato</t>
  </si>
  <si>
    <t>Unione Europea</t>
  </si>
  <si>
    <t>Quote associative, offerte, erogazioni e liberalità</t>
  </si>
  <si>
    <r>
      <t xml:space="preserve">Importi
</t>
    </r>
    <r>
      <rPr>
        <i/>
        <sz val="9"/>
        <rFont val="Arial"/>
        <family val="2"/>
      </rPr>
      <t>(euro)</t>
    </r>
  </si>
  <si>
    <t>COSTI</t>
  </si>
  <si>
    <t>TOTALE COMPLESSIVO COSTI</t>
  </si>
  <si>
    <t>Data di nascita</t>
  </si>
  <si>
    <r>
      <t xml:space="preserve">Altro </t>
    </r>
    <r>
      <rPr>
        <i/>
        <sz val="9"/>
        <rFont val="Arial"/>
        <family val="2"/>
      </rPr>
      <t>(specificare____________________)</t>
    </r>
  </si>
  <si>
    <t>Altro (specificare_______________________________)</t>
  </si>
  <si>
    <t>ALTRE ENTRATE</t>
  </si>
  <si>
    <t>Nome</t>
  </si>
  <si>
    <t>Personale Tecnico</t>
  </si>
  <si>
    <t>Giornate lavorative</t>
  </si>
  <si>
    <t>TOTALI</t>
  </si>
  <si>
    <t>Valore apporti in natura (solo Partner Affiliati)</t>
  </si>
  <si>
    <t>Valore apporti in natura (solo Capofila e Partner di progetto)</t>
  </si>
  <si>
    <t>PROVENTI DA CONTIBUTI PUBBLICI</t>
  </si>
  <si>
    <t>Regione - Altro Dipartimento* (indicare _____________________)</t>
  </si>
  <si>
    <t>Comuni</t>
  </si>
  <si>
    <r>
      <t>Altri soggetti pubblici (</t>
    </r>
    <r>
      <rPr>
        <i/>
        <u/>
        <sz val="9"/>
        <rFont val="Arial"/>
        <family val="2"/>
      </rPr>
      <t>specificare____________________________)</t>
    </r>
  </si>
  <si>
    <t>TOTALE CONTRIBUTI PUBBLICI</t>
  </si>
  <si>
    <t>PROVENTI DA CONTRIBUTI PRIVATI</t>
  </si>
  <si>
    <t>Fondazioni e Istituzioni Bancarie</t>
  </si>
  <si>
    <t>Sponsorizzazioni finanziarie</t>
  </si>
  <si>
    <t>TOTALE CONTRIBUTI PRIVATI</t>
  </si>
  <si>
    <t>Entrate da Biglietteria</t>
  </si>
  <si>
    <t>TOTALE ENTRATE PROPRIE</t>
  </si>
  <si>
    <t>TOTALE ALTRE ENTRATE</t>
  </si>
  <si>
    <t>Oneri sociali totali per il suddetto personale</t>
  </si>
  <si>
    <t>TOTALE COSTO DEL PERSONALE</t>
  </si>
  <si>
    <t>TOTALE COSTO COMPENSI PROFESSIONALI</t>
  </si>
  <si>
    <t>COSTI DI OSPITALITA'</t>
  </si>
  <si>
    <t>Noleggi strumentazione tecnica luce e suono (service)</t>
  </si>
  <si>
    <t>SIAE</t>
  </si>
  <si>
    <t>Vigili del fuoco</t>
  </si>
  <si>
    <t>Prestazioni di terzi per allestimenti (montaggio, smontaggio, facchinaggio, ecc. )</t>
  </si>
  <si>
    <t>TOTALE COSTI DI OSPITALITA'</t>
  </si>
  <si>
    <t>Servizi di ufficio stampa</t>
  </si>
  <si>
    <t>Costi per stampe, distribuzione e affissione locandine, manifesti, ecc.</t>
  </si>
  <si>
    <t>Costi per gestione e manutenzione sito web</t>
  </si>
  <si>
    <t>TOTALE COSTI DI  PUBBLICITA' E PROMOZIONE</t>
  </si>
  <si>
    <t>Utenze (degli spazi)</t>
  </si>
  <si>
    <t>Pulizie (degli spazi)</t>
  </si>
  <si>
    <t>TOTALE COSTI DI GESTIONE SPAZI</t>
  </si>
  <si>
    <t>COSTI PER COMPENSI PROFESSIONALI</t>
  </si>
  <si>
    <t>Materiale di consumo</t>
  </si>
  <si>
    <t>Affitto uffici</t>
  </si>
  <si>
    <t>Utenze (uffici)</t>
  </si>
  <si>
    <t>Pulizie (uffici)</t>
  </si>
  <si>
    <t>TOTALE COSTI GENERALI</t>
  </si>
  <si>
    <t>COSTI IN NATURA</t>
  </si>
  <si>
    <t>DETRAZIONE PER SPESE GENERALI DI FUNZIONAMENTO OLTRE IL 20% MASSIMO AMMISSIBILE</t>
  </si>
  <si>
    <t>RICAVI DA VENDITE E DA PRESTAZIONI (ENTRATE PROPRIE)</t>
  </si>
  <si>
    <t>TOTALE COMPLESSIVO ENTRATE</t>
  </si>
  <si>
    <t>ENTRATE</t>
  </si>
  <si>
    <t>DETRAZIONE PER SPESE PUBBLICITA' E PROMOZIONE  OLTRE IL 20% MASSIMO AMMISSIBILE</t>
  </si>
  <si>
    <t>Acquisti strumentazione tecnica luce e suono (quota ammortamento per programma annuale)</t>
  </si>
  <si>
    <t>Persone fisiche</t>
  </si>
  <si>
    <t>Aziende</t>
  </si>
  <si>
    <t>Altri enti non commerciali</t>
  </si>
  <si>
    <t>Personale amministrativo (soggetto al limite max 20% dei costi generali sull'ammontare degli altri costi ammissibili di progetto)</t>
  </si>
  <si>
    <t>PUBBLICITA' E PROMOZIONE (sono ammissibili entro il 20% dei costi ammissibili complessivi del progetto)</t>
  </si>
  <si>
    <t>Profilo amministrativo (soggetto al limite max 20% dei costi generali sull'ammontare degli altri costi ammissibili di progetto)</t>
  </si>
  <si>
    <t>AMBITO DI ATTIVITA’</t>
  </si>
  <si>
    <t>VALORE DI RIFERIMENTO</t>
  </si>
  <si>
    <t>Baseline</t>
  </si>
  <si>
    <r>
      <t xml:space="preserve">expected </t>
    </r>
    <r>
      <rPr>
        <b/>
        <i/>
        <sz val="9"/>
        <color indexed="8"/>
        <rFont val="Garamond"/>
        <family val="1"/>
      </rPr>
      <t>target</t>
    </r>
  </si>
  <si>
    <r>
      <t xml:space="preserve">Implemented </t>
    </r>
    <r>
      <rPr>
        <b/>
        <i/>
        <sz val="9"/>
        <color indexed="8"/>
        <rFont val="Garamond"/>
        <family val="1"/>
      </rPr>
      <t>target</t>
    </r>
  </si>
  <si>
    <t>31.12.n</t>
  </si>
  <si>
    <t>(Actual)</t>
  </si>
  <si>
    <t>Riviste di settore</t>
  </si>
  <si>
    <t>Web e social network</t>
  </si>
  <si>
    <t>TUTTI</t>
  </si>
  <si>
    <t>CAPOFILA</t>
  </si>
  <si>
    <t>PARTNER 1</t>
  </si>
  <si>
    <t>PARTNER 2</t>
  </si>
  <si>
    <t>PARTNER 3</t>
  </si>
  <si>
    <t>PARTNER 4</t>
  </si>
  <si>
    <t>SOGGETTO ESENTE O ESCLUSO IVA</t>
  </si>
  <si>
    <t>SOGGETTO IVA NORMALE O FORFETTARIA</t>
  </si>
  <si>
    <t>TOTALE PROGETTO</t>
  </si>
  <si>
    <t>IVA NON RECUPERABILE con esposizione dei costi/spese ammissibili e dei ricavi del Bilancio triennale e del Bilancio annuale al lordo dell’imposta (IVA inclusa)</t>
  </si>
  <si>
    <t>APPORTI IN NATURA</t>
  </si>
  <si>
    <t>TOTALE APPORTI IN NATURA</t>
  </si>
  <si>
    <t>Entrate derivanti da compensi per attività</t>
  </si>
  <si>
    <r>
      <t xml:space="preserve">Altri proventi da vendite e prestazioni </t>
    </r>
    <r>
      <rPr>
        <i/>
        <sz val="9"/>
        <rFont val="Arial"/>
        <family val="2"/>
      </rPr>
      <t>(specificare__________________)</t>
    </r>
  </si>
  <si>
    <r>
      <t xml:space="preserve">COSTI DEL PERSONALE
</t>
    </r>
    <r>
      <rPr>
        <i/>
        <sz val="9"/>
        <rFont val="Arial"/>
        <family val="2"/>
      </rPr>
      <t>(artisti, tecnici, amministrativi)</t>
    </r>
  </si>
  <si>
    <t>Oneri sociali totali per il suddetto personale amministrativo (soggetto al limite max 20% dei costi generali sull'ammontare degli altri costi ammissibili di progetto)</t>
  </si>
  <si>
    <t>Altri costi di ospitalità (specificare__________________)</t>
  </si>
  <si>
    <t>Costi per prestazioni professionali (riprese video, registrazioni audio, servizi fotografici, ecc.)</t>
  </si>
  <si>
    <t>Costi per pubblicità (inserzioni, ecc.)</t>
  </si>
  <si>
    <t>Altri costi pubblicità e promozione (specificare____________________)</t>
  </si>
  <si>
    <t>Altri costi di gestione spazi (specificare____________________)</t>
  </si>
  <si>
    <t>Altre prestazioni professionali per consulenze (commercialista, consulenze del lavoro, consulenze giuridiche, consulenze economiche, consulenze tecniche, ecc.)</t>
  </si>
  <si>
    <t>Altri costi generali (specificare____________________)</t>
  </si>
  <si>
    <t>COSTI GENERALI (sono ammissibili entro il 20% del totale dei costi complessivi ammissibili, unitamente ai costi del personale amministrativo)</t>
  </si>
  <si>
    <t>TOTALE COSTI IN NATURA</t>
  </si>
  <si>
    <t>INDICATORE DA SELEZIONARE
(in fase di consuntivo il beneficiario dovrà allegare documentazione, come indicato tra parentesi)</t>
  </si>
  <si>
    <t xml:space="preserve">TARGET PREVISTO </t>
  </si>
  <si>
    <t>Costo complessivo del personale
(euro)</t>
  </si>
  <si>
    <t>DIFFERENZA TRA ENTRATE E USCITE</t>
  </si>
  <si>
    <t>* Non sono ammessi per lo stesso progetto contributi provenienti dal Dipartimento titolare del presente Avviso, dall’Agenzia Regionale Pugliapromozione, dal Consorzio Teatro Pubblico Pugliese e dalla Fondazione Apulia Film Commission.</t>
  </si>
  <si>
    <t>Costi di viaggi, trasporti, alloggio, vitto, ecc., degli organismi ospitati</t>
  </si>
  <si>
    <t>Nucleo Stabile (PERSONALE IMPIEGATO ANCHE NEI DUE ANNI PRECEDENTI)</t>
  </si>
  <si>
    <t>DEFICIT  (differenza tra entrate e uscite - quota eccedente 20% spese generali e di funzionamento, pubblicità e promozione)</t>
  </si>
  <si>
    <t>Testate, televisive ed emittenti radiofoniche</t>
  </si>
  <si>
    <t>di cui giornate lavorative UNDER 35</t>
  </si>
  <si>
    <t>di cui UNDER 35</t>
  </si>
  <si>
    <t>%deviation</t>
  </si>
  <si>
    <t>Tipologia rapporto</t>
  </si>
  <si>
    <t>QUOTA MASSIMA 60% DELLE SPESE AMMISSIBILI</t>
  </si>
  <si>
    <t>Oneri sociali</t>
  </si>
  <si>
    <t>Giornate lavorative di personale di età inferiore ai 35 anni</t>
  </si>
  <si>
    <t>Totale complessivo delle “risorse proprie”</t>
  </si>
  <si>
    <t>Totale complessivo delle “altre risorse pubbliche”</t>
  </si>
  <si>
    <t xml:space="preserve">__________________________________
Firma digitale / 
timbro e firma del  legale rappresentante / 
 del soggetto munito dei poteri di mandato e di firma
(allegare sempre copia fotostatica del documento di identità 
del sottoscrittore, tranne caso firma digitale)
</t>
  </si>
  <si>
    <t>IVA FORFETTARIA con esposizione dei costi/spese ammissibili e dei ricavi del Bilancio triennale e del Bilancio annuale  al netto dell’imposta (IVA esclusa)</t>
  </si>
  <si>
    <t>______________________________</t>
  </si>
  <si>
    <t>Luogo e data</t>
  </si>
  <si>
    <t xml:space="preserve">
__________________________________
Firma digitale / timbro e firma del legale rappresentante / del soggetto munito dei poteri di mandato e di firma (allegare sempre copia fotostatica del documento di identità del sottoscrittore, tranne caso firma digitale)</t>
  </si>
  <si>
    <t xml:space="preserve">
__________________________________
Firma digitale / timbro e firma del legale rappresentante / del soggetto munito dei poteri di mandato e di firma (allegare sempre copia fotostatica del documento di identità del sottoscrittore, tranne caso firma digitale)
</t>
  </si>
  <si>
    <t>COSTI TOTALI AMMISSIBILI  (Totale complessivo dei costi - quota eccedente 20% spese generali e di funzionamento, pubblicità e promozione - costi in natura partner affiliati)</t>
  </si>
  <si>
    <t>DATA PAGAMENTO</t>
  </si>
  <si>
    <t>Oneri contributivi</t>
  </si>
  <si>
    <t>DATA PAGAMENTO ONERI FISCALI E CONTRBUTIVI</t>
  </si>
  <si>
    <t>tempo determinato/scrittura</t>
  </si>
  <si>
    <t>contratto a progetto</t>
  </si>
  <si>
    <t>E1 - PROVENTI DA CONTIBUTI PUBBLICI</t>
  </si>
  <si>
    <t>E11 - Unione Europea</t>
  </si>
  <si>
    <t>E12 - Stato</t>
  </si>
  <si>
    <t>E13 - Regione</t>
  </si>
  <si>
    <t>E14 - Comuni</t>
  </si>
  <si>
    <t>E15 - Altri soggetti pubblici</t>
  </si>
  <si>
    <t>E2 - PROVENTI DA CONTRIBUTI PRIVATI</t>
  </si>
  <si>
    <t>E21 - Fondazioni e Istituzioni Bancarie</t>
  </si>
  <si>
    <t>E22 - Aziende</t>
  </si>
  <si>
    <t>E23 - Altri enti non commerciali</t>
  </si>
  <si>
    <t>E24 - Persone fisiche</t>
  </si>
  <si>
    <t>E25 - Sponsorizzazioni finanziarie</t>
  </si>
  <si>
    <t>E26 - Altro</t>
  </si>
  <si>
    <t>E3 - APPORTI IN NATURA</t>
  </si>
  <si>
    <t>E31 - Valore apporti in natura Capofila e Partner</t>
  </si>
  <si>
    <t>E32 - Valore apporti in natura Affiliati</t>
  </si>
  <si>
    <t>E4 - RICAVI DA VENDITE E DA PRESTAZIONI</t>
  </si>
  <si>
    <t>E42 - Entrate da Biglietteria</t>
  </si>
  <si>
    <t>E45 - Entrate derivanti da compensi per attività</t>
  </si>
  <si>
    <t>E46 - Altri proventi da vendite e prestazioni</t>
  </si>
  <si>
    <t>E5 - ALTRE ENTRATE</t>
  </si>
  <si>
    <t>E51 - Quote associative, offerte, erogazioni e liberalità</t>
  </si>
  <si>
    <t>E52 - Altro</t>
  </si>
  <si>
    <t>U1 - COSTI DEL PERSONALE</t>
  </si>
  <si>
    <t>U2 - COSTI PER COMPENSI PROFESSIONALI</t>
  </si>
  <si>
    <t>U3 - COSTI DI OSPITALITA'</t>
  </si>
  <si>
    <t>U51 - Servizi di ufficio stampa</t>
  </si>
  <si>
    <t>U53 - Costi per prestazioni professionali</t>
  </si>
  <si>
    <t>U6 - COSTI DI GESTIONE SPAZI</t>
  </si>
  <si>
    <t>U63 - Utenze</t>
  </si>
  <si>
    <t>U64 - Pulizie</t>
  </si>
  <si>
    <t>U7 - COSTI GENERALI</t>
  </si>
  <si>
    <t>U71 - Materiale di consumo</t>
  </si>
  <si>
    <t>U72 - Affitto uffici</t>
  </si>
  <si>
    <t>U73 - Altre prestazioni professionali per consulenze</t>
  </si>
  <si>
    <t>U74 - Utenze</t>
  </si>
  <si>
    <t>U75 - Pulizie</t>
  </si>
  <si>
    <t>U76 - Altri costi generali</t>
  </si>
  <si>
    <t>U13 - Personale Tecnico</t>
  </si>
  <si>
    <t>U14 - Oneri sociali totali per il suddetto personale</t>
  </si>
  <si>
    <t>U15 - Personale amministrativo</t>
  </si>
  <si>
    <t>U16 - Oneri sociali totali per il suddetto personale amministrativo</t>
  </si>
  <si>
    <t>U22 - Profilo Artistico</t>
  </si>
  <si>
    <t>U23 - Profilo Tecnico</t>
  </si>
  <si>
    <t>U32 - Costi di viaggi, trasporti, alloggio, vitto, ecc., degli organismi ospitati</t>
  </si>
  <si>
    <t>U33 - Noleggio per scenografie, costumi, strumenti, ecc.</t>
  </si>
  <si>
    <t>U37 - SIAE</t>
  </si>
  <si>
    <t>U38 - Vigili del fuoco</t>
  </si>
  <si>
    <t>U34 - Acquisti strumentazione tecnica luce e suono</t>
  </si>
  <si>
    <t>U35 - Noleggi strumentazione tecnica luce e suono</t>
  </si>
  <si>
    <t>U36 - Prestazioni di terzi per allestimenti</t>
  </si>
  <si>
    <t>U39 - Altri costi di ospitalità</t>
  </si>
  <si>
    <t>U55 - Costi per gestione e manutenzione sito web</t>
  </si>
  <si>
    <t>U5 - PUBBLICITA' E PROMOZIONE</t>
  </si>
  <si>
    <t>U52 - Costi per stampe, distribuzione e affissione</t>
  </si>
  <si>
    <t>U54 - Costi per pubblicità</t>
  </si>
  <si>
    <t>U56 - Altri costi pubblicità e promozione</t>
  </si>
  <si>
    <t>U65 - Altri costi di gestione spazi</t>
  </si>
  <si>
    <t>U8 - COSTI IN NATURA</t>
  </si>
  <si>
    <t>U81 - Valore apporti in natura Capofila e Partner</t>
  </si>
  <si>
    <t>U82 - Valore apporti in natura Affiliati</t>
  </si>
  <si>
    <t>U40 - Costi di viaggi, trasporti, alloggio,</t>
  </si>
  <si>
    <t>U47 - SIAE</t>
  </si>
  <si>
    <t>U48 - Vigili del fuoco</t>
  </si>
  <si>
    <t>Progr</t>
  </si>
  <si>
    <t>Codice di 
imputazione</t>
  </si>
  <si>
    <t>Contratto</t>
  </si>
  <si>
    <t>Tipologia prestazione</t>
  </si>
  <si>
    <t xml:space="preserve">Documento </t>
  </si>
  <si>
    <t>N.</t>
  </si>
  <si>
    <t>Del</t>
  </si>
  <si>
    <t>Liquidazione</t>
  </si>
  <si>
    <t>Data</t>
  </si>
  <si>
    <t>N</t>
  </si>
  <si>
    <t>Importo a rendiconto</t>
  </si>
  <si>
    <t>Quietanza</t>
  </si>
  <si>
    <t>Doc identità</t>
  </si>
  <si>
    <t>Importo 
Ammesso</t>
  </si>
  <si>
    <t>Annotazioni</t>
  </si>
  <si>
    <t>Tipo documento</t>
  </si>
  <si>
    <t>IVA</t>
  </si>
  <si>
    <t>Fattura</t>
  </si>
  <si>
    <t>Bonifico</t>
  </si>
  <si>
    <t>Si</t>
  </si>
  <si>
    <t>Lettera di incarico</t>
  </si>
  <si>
    <t>Ricevuta</t>
  </si>
  <si>
    <t>Assegno</t>
  </si>
  <si>
    <t>No</t>
  </si>
  <si>
    <t>Preventivo</t>
  </si>
  <si>
    <t>Nota spese</t>
  </si>
  <si>
    <t>Carta di credito</t>
  </si>
  <si>
    <t>Forfettario</t>
  </si>
  <si>
    <t>Internet</t>
  </si>
  <si>
    <t>Altro</t>
  </si>
  <si>
    <t>Contante</t>
  </si>
  <si>
    <t>Soggetto
assuntore 
del 
costo</t>
  </si>
  <si>
    <t>Soggetto assuntore del costo</t>
  </si>
  <si>
    <t>Spesa riferibile
al progetto</t>
  </si>
  <si>
    <t>Documento di spesa</t>
  </si>
  <si>
    <t>TOTALE ACCERTATO</t>
  </si>
  <si>
    <t>TOTALE RENDICONTATO</t>
  </si>
  <si>
    <t>PROGETTO</t>
  </si>
  <si>
    <t>RENDICONTATO</t>
  </si>
  <si>
    <t>ACCERTATO</t>
  </si>
  <si>
    <t>AFFILIATI</t>
  </si>
  <si>
    <t>Codici Costo del Personale</t>
  </si>
  <si>
    <t>occasionale-fino a 30 giorni</t>
  </si>
  <si>
    <t>tempo indeterminato</t>
  </si>
  <si>
    <t>professionale</t>
  </si>
  <si>
    <t>altro</t>
  </si>
  <si>
    <t>Cognome</t>
  </si>
  <si>
    <t>Soggetto 
assuntore del costo</t>
  </si>
  <si>
    <t>Compenso Lordo</t>
  </si>
  <si>
    <t>Giornate validate</t>
  </si>
  <si>
    <t>Importo  
Validato per Compenso</t>
  </si>
  <si>
    <t>Importo  
Validato per Oneri e ritenute</t>
  </si>
  <si>
    <t>Busta paga</t>
  </si>
  <si>
    <t xml:space="preserve">Tipo Documento </t>
  </si>
  <si>
    <t>Tipo Pagamento</t>
  </si>
  <si>
    <t xml:space="preserve">TIPOLOGIA DOCUMENTI A SUPPORTO </t>
  </si>
  <si>
    <t>U24 - Oneri sociali totali per il suddetto personale</t>
  </si>
  <si>
    <t>U26 - Oneri sociali totali per il suddetto personale amministrativo</t>
  </si>
  <si>
    <t>U25 - Profilo amministrativo</t>
  </si>
  <si>
    <t>RUOLO</t>
  </si>
  <si>
    <r>
      <t xml:space="preserve">REGIME IVA </t>
    </r>
    <r>
      <rPr>
        <sz val="9"/>
        <color indexed="10"/>
        <rFont val="Arial"/>
        <family val="2"/>
      </rPr>
      <t>(Selezionare da Menù a tendina)</t>
    </r>
  </si>
  <si>
    <t>Luogo prevalente della prestazione</t>
  </si>
  <si>
    <t>provincia</t>
  </si>
  <si>
    <t>Fuori regione Indicare solo la Regione</t>
  </si>
  <si>
    <t>Data
inizio Prestazione</t>
  </si>
  <si>
    <t>Codici</t>
  </si>
  <si>
    <t>REGIONE</t>
  </si>
  <si>
    <t>REGIONI</t>
  </si>
  <si>
    <t>LE</t>
  </si>
  <si>
    <t>Puglia</t>
  </si>
  <si>
    <t>Abruzzo</t>
  </si>
  <si>
    <t>ACCADIA</t>
  </si>
  <si>
    <t>FG</t>
  </si>
  <si>
    <t>Basilicata</t>
  </si>
  <si>
    <t>ACQUARICA DEL CAPO</t>
  </si>
  <si>
    <t>Calabria</t>
  </si>
  <si>
    <t>Campania</t>
  </si>
  <si>
    <t xml:space="preserve">e - mail </t>
  </si>
  <si>
    <t>ACQUAVIVA DELLE FONTI</t>
  </si>
  <si>
    <t>BA</t>
  </si>
  <si>
    <t>Emilia-Romagna</t>
  </si>
  <si>
    <t>Friuli-Venezia Giulia</t>
  </si>
  <si>
    <t>Lazio</t>
  </si>
  <si>
    <t>ALBEROBELLO</t>
  </si>
  <si>
    <t>Liguria</t>
  </si>
  <si>
    <t>ALBERONA</t>
  </si>
  <si>
    <t>Lombardia</t>
  </si>
  <si>
    <t>ALESSANO</t>
  </si>
  <si>
    <t>Marche</t>
  </si>
  <si>
    <t>ALEZIO</t>
  </si>
  <si>
    <t>Molise</t>
  </si>
  <si>
    <t>ALLISTE</t>
  </si>
  <si>
    <t>Piemonte</t>
  </si>
  <si>
    <t>ALTAMURA</t>
  </si>
  <si>
    <t>Sardegna</t>
  </si>
  <si>
    <t>ANDRANO</t>
  </si>
  <si>
    <t>Sicilia</t>
  </si>
  <si>
    <t>ANDRIA</t>
  </si>
  <si>
    <t>Toscana</t>
  </si>
  <si>
    <t>Trentino-Alto Adige</t>
  </si>
  <si>
    <t>ANZANO DI PUGLIA</t>
  </si>
  <si>
    <t>Umbria</t>
  </si>
  <si>
    <t>APRICENA</t>
  </si>
  <si>
    <t>Valle d'Aosta</t>
  </si>
  <si>
    <t>ARADEO</t>
  </si>
  <si>
    <t>Veneto</t>
  </si>
  <si>
    <t>ARNESANO</t>
  </si>
  <si>
    <t>ASCOLI SATRIANO</t>
  </si>
  <si>
    <t>AVETRANA</t>
  </si>
  <si>
    <t>TA</t>
  </si>
  <si>
    <t>BAGNOLO DEL SALENTO</t>
  </si>
  <si>
    <t>BARI</t>
  </si>
  <si>
    <t>BARLETTA</t>
  </si>
  <si>
    <t>BICCARI</t>
  </si>
  <si>
    <t>BINETTO</t>
  </si>
  <si>
    <t>BISCEGLIE</t>
  </si>
  <si>
    <t>BITETTO</t>
  </si>
  <si>
    <t>BITONTO</t>
  </si>
  <si>
    <t>BITRITTO</t>
  </si>
  <si>
    <t>BOTRUGNO</t>
  </si>
  <si>
    <t>BOVINO</t>
  </si>
  <si>
    <t>BRINDISI</t>
  </si>
  <si>
    <t>BR</t>
  </si>
  <si>
    <t>CAGNANO VARANO</t>
  </si>
  <si>
    <t>CAMPI SALENTINA</t>
  </si>
  <si>
    <t>CANDELA</t>
  </si>
  <si>
    <t>CANNOLE</t>
  </si>
  <si>
    <t>CANOSA DI PUGLIA</t>
  </si>
  <si>
    <t>CAPRARICA DI LECCE</t>
  </si>
  <si>
    <t>CAPURSO</t>
  </si>
  <si>
    <t>CARAPELLE</t>
  </si>
  <si>
    <t>CARLANTINO</t>
  </si>
  <si>
    <t>CAROSINO</t>
  </si>
  <si>
    <t>CAROVIGNO</t>
  </si>
  <si>
    <t>CARPIGNANO SALENTINO</t>
  </si>
  <si>
    <t>CARPINO</t>
  </si>
  <si>
    <t>CASALNUOVO MONTEROTARO</t>
  </si>
  <si>
    <t>CASALVECCHIO DI PUGLIA</t>
  </si>
  <si>
    <t>CASAMASSIMA</t>
  </si>
  <si>
    <t>CASARANO</t>
  </si>
  <si>
    <t>CASSANO DELLE MURGE</t>
  </si>
  <si>
    <t>CASTELLANA GROTTE</t>
  </si>
  <si>
    <t>CASTELLANETA</t>
  </si>
  <si>
    <t>CASTELLUCCIO DEI SAURI</t>
  </si>
  <si>
    <t>CASTELLUCCIO VALMAGGIORE</t>
  </si>
  <si>
    <t>CASTELNUOVO DELLA DAUNIA</t>
  </si>
  <si>
    <t>CASTRI DI LECCE</t>
  </si>
  <si>
    <t>CASTRIGNANO DE' GRECI</t>
  </si>
  <si>
    <t>CASTRIGNANO DEL CAPO</t>
  </si>
  <si>
    <t>CEGLIE MESSAPICA</t>
  </si>
  <si>
    <t>CELENZA VALFORTORE</t>
  </si>
  <si>
    <t>CELLAMARE</t>
  </si>
  <si>
    <t>CELLINO SAN MARCO</t>
  </si>
  <si>
    <t>CERIGNOLA</t>
  </si>
  <si>
    <t>CHIEUTI</t>
  </si>
  <si>
    <t>CISTERNINO</t>
  </si>
  <si>
    <t>COLLEPASSO</t>
  </si>
  <si>
    <t>CONVERSANO</t>
  </si>
  <si>
    <t>COPERTINO</t>
  </si>
  <si>
    <t>CORATO</t>
  </si>
  <si>
    <t>CORIGLIANO D'OTRANTO</t>
  </si>
  <si>
    <t>CRISPIANO</t>
  </si>
  <si>
    <t>CURSI</t>
  </si>
  <si>
    <t>CUTROFIANO</t>
  </si>
  <si>
    <t>DELICETO</t>
  </si>
  <si>
    <t>DISO</t>
  </si>
  <si>
    <t>ERCHIE</t>
  </si>
  <si>
    <t>FAGGIANO</t>
  </si>
  <si>
    <t>FOGGIA</t>
  </si>
  <si>
    <t>FRAGAGNANO</t>
  </si>
  <si>
    <t>FRANCAVILLA FONTANA</t>
  </si>
  <si>
    <t>GAGLIANO DEL CAPO</t>
  </si>
  <si>
    <t>GALATINA</t>
  </si>
  <si>
    <t>GALATONE</t>
  </si>
  <si>
    <t>GALLIPOLI</t>
  </si>
  <si>
    <t>GINOSA</t>
  </si>
  <si>
    <t>GIOIA DEL COLLE</t>
  </si>
  <si>
    <t>GIOVINAZZO</t>
  </si>
  <si>
    <t>GIUGGIANELLO</t>
  </si>
  <si>
    <t>GIURDIGNANO</t>
  </si>
  <si>
    <t>GRAVINA IN PUGLIA</t>
  </si>
  <si>
    <t>GROTTAGLIE</t>
  </si>
  <si>
    <t>GRUMO APPULA</t>
  </si>
  <si>
    <t>GUAGNANO</t>
  </si>
  <si>
    <t>ISCHITELLA</t>
  </si>
  <si>
    <t>ISOLE TREMITI</t>
  </si>
  <si>
    <t>LATERZA</t>
  </si>
  <si>
    <t>LATIANO</t>
  </si>
  <si>
    <t>LECCE</t>
  </si>
  <si>
    <t>LEPORANO</t>
  </si>
  <si>
    <t>LEQUILE</t>
  </si>
  <si>
    <t>LESINA</t>
  </si>
  <si>
    <t>LEVERANO</t>
  </si>
  <si>
    <t>LIZZANELLO</t>
  </si>
  <si>
    <t>LOCOROTONDO</t>
  </si>
  <si>
    <t>LUCERA</t>
  </si>
  <si>
    <t>MAGLIE</t>
  </si>
  <si>
    <t>MANDURIA</t>
  </si>
  <si>
    <t>MANFREDONIA</t>
  </si>
  <si>
    <t>MARGHERITA DI SAVOIA</t>
  </si>
  <si>
    <t>MARTANO</t>
  </si>
  <si>
    <t>MARTINA FRANCA</t>
  </si>
  <si>
    <t>MARUGGIO</t>
  </si>
  <si>
    <t>MASSAFRA</t>
  </si>
  <si>
    <t>MATINO</t>
  </si>
  <si>
    <t>MATTINATA</t>
  </si>
  <si>
    <t>MELENDUGNO</t>
  </si>
  <si>
    <t>MELISSANO</t>
  </si>
  <si>
    <t>MELPIGNANO</t>
  </si>
  <si>
    <t>MESAGNE</t>
  </si>
  <si>
    <t>MIGGIANO</t>
  </si>
  <si>
    <t>MINERVINO DI LECCE</t>
  </si>
  <si>
    <t>MINERVINO MURGE</t>
  </si>
  <si>
    <t>MODUGNO</t>
  </si>
  <si>
    <t>MOLA DI BARI</t>
  </si>
  <si>
    <t>MOLFETTA</t>
  </si>
  <si>
    <t>MONOPOLI</t>
  </si>
  <si>
    <t>MONTE SANT'ANGELO</t>
  </si>
  <si>
    <t>MONTEIASI</t>
  </si>
  <si>
    <t>MONTELEONE DI PUGLIA</t>
  </si>
  <si>
    <t>MONTEMESOLA</t>
  </si>
  <si>
    <t>MONTEPARANO</t>
  </si>
  <si>
    <t>MONTERONI DI LECCE</t>
  </si>
  <si>
    <t>MONTESANO SALENTINO</t>
  </si>
  <si>
    <t>MORCIANO DI LEUCA</t>
  </si>
  <si>
    <t>MOTTA MONTECORVINO</t>
  </si>
  <si>
    <t>MOTTOLA</t>
  </si>
  <si>
    <t>MURO LECCESE</t>
  </si>
  <si>
    <t>NARDO'</t>
  </si>
  <si>
    <t>NEVIANO</t>
  </si>
  <si>
    <t>NOCI</t>
  </si>
  <si>
    <t>NOCIGLIA</t>
  </si>
  <si>
    <t>NOICATTARO</t>
  </si>
  <si>
    <t>ORDONA</t>
  </si>
  <si>
    <t>ORIA</t>
  </si>
  <si>
    <t>ORSARA DI PUGLIA</t>
  </si>
  <si>
    <t>ORTA NOVA</t>
  </si>
  <si>
    <t>ORTELLE</t>
  </si>
  <si>
    <t>OSTUNI</t>
  </si>
  <si>
    <t>OTRANTO</t>
  </si>
  <si>
    <t>PALAGIANELLO</t>
  </si>
  <si>
    <t>PALAGIANO</t>
  </si>
  <si>
    <t>PALMARIGGI</t>
  </si>
  <si>
    <t>PALO DEL COLLE</t>
  </si>
  <si>
    <t>PANNI</t>
  </si>
  <si>
    <t>PARABITA</t>
  </si>
  <si>
    <t>PATU'</t>
  </si>
  <si>
    <t>PESCHICI</t>
  </si>
  <si>
    <t>PIETRAMONTECORVINO</t>
  </si>
  <si>
    <t>POGGIARDO</t>
  </si>
  <si>
    <t>POGGIORSINI</t>
  </si>
  <si>
    <t>POLIGNANO A MARE</t>
  </si>
  <si>
    <t>PORTO CESAREO</t>
  </si>
  <si>
    <t>PRESICCE</t>
  </si>
  <si>
    <t>PULSANO</t>
  </si>
  <si>
    <t>RACALE</t>
  </si>
  <si>
    <t>RIGNANO GARGANICO</t>
  </si>
  <si>
    <t>ROCCAFORZATA</t>
  </si>
  <si>
    <t>ROCCHETTA SANT'ANTONIO</t>
  </si>
  <si>
    <t>RODI GARGANICO</t>
  </si>
  <si>
    <t>ROSETO VALFORTORE</t>
  </si>
  <si>
    <t>RUFFANO</t>
  </si>
  <si>
    <t>RUTIGLIANO</t>
  </si>
  <si>
    <t>RUVO DI PUGLIA</t>
  </si>
  <si>
    <t>SALICE SALENTINO</t>
  </si>
  <si>
    <t>SALVE</t>
  </si>
  <si>
    <t>SAMMICHELE DI BARI</t>
  </si>
  <si>
    <t>SAN CESARIO DI LECCE</t>
  </si>
  <si>
    <t>SAN DONACI</t>
  </si>
  <si>
    <t>SAN DONATO DI LECCE</t>
  </si>
  <si>
    <t>SAN GIOVANNI ROTONDO</t>
  </si>
  <si>
    <t>SAN MARCO IN LAMIS</t>
  </si>
  <si>
    <t>SAN MARCO LA CATOLA</t>
  </si>
  <si>
    <t>SAN MARZANO DI SAN GIUSEPPE</t>
  </si>
  <si>
    <t>SAN MICHELE SALENTINO</t>
  </si>
  <si>
    <t>SAN PANCRAZIO SALENTINO</t>
  </si>
  <si>
    <t>SAN PAOLO DI CIVITATE</t>
  </si>
  <si>
    <t>SAN PIETRO IN LAMA</t>
  </si>
  <si>
    <t>SAN PIETRO VERNOTICO</t>
  </si>
  <si>
    <t>SAN SEVERO</t>
  </si>
  <si>
    <t>SAN VITO DEI NORMANNI</t>
  </si>
  <si>
    <t>SANARICA</t>
  </si>
  <si>
    <t>SANNICANDRO DI BARI</t>
  </si>
  <si>
    <t>SANNICOLA</t>
  </si>
  <si>
    <t>SANTA CESAREA TERME</t>
  </si>
  <si>
    <t>SANT'AGATA DI PUGLIA</t>
  </si>
  <si>
    <t>SANTERAMO IN COLLE</t>
  </si>
  <si>
    <t>SAVA</t>
  </si>
  <si>
    <t>SECLI'</t>
  </si>
  <si>
    <t>SERRACAPRIOLA</t>
  </si>
  <si>
    <t>SOGLIANO CAVOUR</t>
  </si>
  <si>
    <t>SOLETO</t>
  </si>
  <si>
    <t>SPECCHIA</t>
  </si>
  <si>
    <t>SPINAZZOLA</t>
  </si>
  <si>
    <t>SPONGANO</t>
  </si>
  <si>
    <t>SQUINZANO</t>
  </si>
  <si>
    <t>STATTE</t>
  </si>
  <si>
    <t>STERNATIA</t>
  </si>
  <si>
    <t>STORNARA</t>
  </si>
  <si>
    <t>STORNARELLA</t>
  </si>
  <si>
    <t>SUPERSANO</t>
  </si>
  <si>
    <t>SURANO</t>
  </si>
  <si>
    <t>SURBO</t>
  </si>
  <si>
    <t>TARANTO</t>
  </si>
  <si>
    <t>TAURISANO</t>
  </si>
  <si>
    <t>TAVIANO</t>
  </si>
  <si>
    <t>TERLIZZI</t>
  </si>
  <si>
    <t>TIGGIANO</t>
  </si>
  <si>
    <t>TORCHIAROLO</t>
  </si>
  <si>
    <t>TORITTO</t>
  </si>
  <si>
    <t>TORRE SANTA SUSANNA</t>
  </si>
  <si>
    <t>TORREMAGGIORE</t>
  </si>
  <si>
    <t>TORRICELLA</t>
  </si>
  <si>
    <t>TRANI</t>
  </si>
  <si>
    <t>TREPUZZI</t>
  </si>
  <si>
    <t>TRICASE</t>
  </si>
  <si>
    <t>TRIGGIANO</t>
  </si>
  <si>
    <t>TRINITAPOLI</t>
  </si>
  <si>
    <t>TROIA</t>
  </si>
  <si>
    <t>TUGLIE</t>
  </si>
  <si>
    <t>TURI</t>
  </si>
  <si>
    <t>UGENTO</t>
  </si>
  <si>
    <t>UGGIANO LA CHIESA</t>
  </si>
  <si>
    <t>VALENZANO</t>
  </si>
  <si>
    <t>VEGLIE</t>
  </si>
  <si>
    <t>VERNOLE</t>
  </si>
  <si>
    <t>VICO DEL GARGANO</t>
  </si>
  <si>
    <t>VIESTE</t>
  </si>
  <si>
    <t>VILLA CASTELLI</t>
  </si>
  <si>
    <t>VOLTURARA APPULA</t>
  </si>
  <si>
    <t>VOLTURINO</t>
  </si>
  <si>
    <t>ZAPPONETA</t>
  </si>
  <si>
    <t>ZOLLINO</t>
  </si>
  <si>
    <t>CONTRIBUTO ANNUALE LIQUIDABILE PARI AL MINOR VALORE TRA DEFICIT  E 60% SPESE AMMISSIBILI</t>
  </si>
  <si>
    <t>Data 
inizio 
Prestazione</t>
  </si>
  <si>
    <t>Regime IVA</t>
  </si>
  <si>
    <t>Aliquota IVA</t>
  </si>
  <si>
    <t>Importo Netto</t>
  </si>
  <si>
    <t>Importi fuori campo IVA</t>
  </si>
  <si>
    <t>Mansione</t>
  </si>
  <si>
    <t>Importo a rendiconto - Cambiare importo se diverso dal compenso lordo (ad es. pro-quota)</t>
  </si>
  <si>
    <r>
      <t>DENOMINAZIONE</t>
    </r>
    <r>
      <rPr>
        <sz val="9"/>
        <color rgb="FFFF0000"/>
        <rFont val="Arial"/>
        <family val="2"/>
      </rPr>
      <t xml:space="preserve"> (INSERIRE)</t>
    </r>
  </si>
  <si>
    <t>NELLA COLONNA "PROGETTO" RIPORTARE I VALORI DEL BILANCIO DI PROGETTO O IL BILANCIO RIMODULTATO E APPROVATO</t>
  </si>
  <si>
    <t>A Rendiconto per Residenza</t>
  </si>
  <si>
    <t>no</t>
  </si>
  <si>
    <t>si</t>
  </si>
  <si>
    <t>Dati Complessivi consuntivo - risorse umane prima annualità</t>
  </si>
  <si>
    <t>Media aritmetica della variazione degli indicatori</t>
  </si>
  <si>
    <t>Ragione sociale 
Denominazione /
Cognome</t>
  </si>
  <si>
    <t>Tipologia Ente /
Nome</t>
  </si>
  <si>
    <t>Responsabile Artistico - Organizzativo</t>
  </si>
  <si>
    <t>Personale Artistico - Esperti</t>
  </si>
  <si>
    <t>Profilo Artistico</t>
  </si>
  <si>
    <t>Profilo Tecnico</t>
  </si>
  <si>
    <t>Compensi a ospiti italiani o esteri</t>
  </si>
  <si>
    <t>Noleggio per attrezzature, strumenti, ecc.</t>
  </si>
  <si>
    <t>COSTI DI ATTIVITA'</t>
  </si>
  <si>
    <t>Costi di viaggi, trasporti, alloggio, vitto, ecc. (per attività proprie)</t>
  </si>
  <si>
    <t>Trasporto e oneri assicurativi per opere</t>
  </si>
  <si>
    <t>Spese di pubblicazione di atti o cataloghi</t>
  </si>
  <si>
    <t>Premi e Borse di studi</t>
  </si>
  <si>
    <t>Altri costi di attività (specificare____________________)</t>
  </si>
  <si>
    <t>COSTI DI GESTIONE SPAZI (per le attività progettuali)</t>
  </si>
  <si>
    <t>Affitto spazi per realizzazione attività</t>
  </si>
  <si>
    <t>Costi di manutenzione ordinaria spazi per attività</t>
  </si>
  <si>
    <t>MANIFESTAZIONI ESPOSITIVE</t>
  </si>
  <si>
    <t>1. Numero di giornate di attività espositiva realizzate prevalentemente sul territorio regionale in un anno (allegare materiale promozionale)</t>
  </si>
  <si>
    <t>2. Numero ore apertura non rientranti nella fascia ordinaria/Numero ore apertura (% di aperture straordinarie)
Es. notte bianca, notte dei ricercatori, ecc. (allegare materiale promozionale)</t>
  </si>
  <si>
    <t>3. Numero di ingressi a pagamento-sbigliettamento (certificazione incassi)</t>
  </si>
  <si>
    <t xml:space="preserve">4. Numero di differenti località in cui annualmente si svolge la manifestazione espositiva (allegare materiale promozionale) </t>
  </si>
  <si>
    <t>5. Numero di istituzioni scolastiche o associazioni che partecipano in qualità di fruitori (come da dichiarazione resa dal dirigente scolastico o dal presidente dell’associazione)</t>
  </si>
  <si>
    <t>6. Numero di iniziative per il coinvolgimento di fasce di fruitori costituite da persone in situazione di svantaggio (comunità di recupero, comunità per minori, per immigrati, ecc.) e anziani (RSA, comunità di anziani, circoli cittadini, ecc.) (come da dichiarazione resa dal responsabile dell’organizzazione)</t>
  </si>
  <si>
    <t>7. Numero di giornate di attività espositiva in cui sono presenti testimonial e opinion leader di rilievo almeno regionale, diversi dagli artisti espositori (come da lettere di accettazione degli inviti sottoscritte)</t>
  </si>
  <si>
    <t>8. Numero di progetti ad hoc per l’avvicinamento di bambini, adolescenti e giovani (es. laboratori, esposizioni ad hoc), e altre iniziative in collaborazione con le scuole primarie e secondarie di primo e secondo grado (come da lettere di intenti sottoscritte)</t>
  </si>
  <si>
    <t>9. Numero di corsi e concorsi (allegare documentazione comprovante attività formative e competitive)</t>
  </si>
  <si>
    <t>10. Numero questionari di valutazione della gestione e della qualità dell’iniziativa (fornire il dato relativo a ciascuna annualità del triennio, nonché informazioni sulla metodologia di raccolta dei dati e sulla valutazione media del gradimento)</t>
  </si>
  <si>
    <t>11. Numero di recensioni previste 
(allegare documentazione comprovante)</t>
  </si>
  <si>
    <t>12. Numero di canali da utilizzare per la comunicazione dell’evento e la disseminazione dei risultati - max 3: cartaceo, informatico, multimediale (allegare documentazione comprovante)</t>
  </si>
  <si>
    <t>EVENTI E RASSEGNE</t>
  </si>
  <si>
    <t>1. Numero di giornate di attività realizzate prevalentemente sul territorio regionale in un anno</t>
  </si>
  <si>
    <t>2. Numero di artisti coinvolti in attività performativa di rilievo almeno regionale</t>
  </si>
  <si>
    <t>3. Numero di progetti ad hoc per l’avvicinamento di bambini, adolescenti e giovani (es. laboratori, esposizioni ad hoc), e di iniziative in collaborazione con le scuole primarie e secondarie di primo e secondo grado (come da lettere di intenti sottoscritte)</t>
  </si>
  <si>
    <t>4. Numero di iniziative per il coinvolgimento di fasce di fruitori costituite da persone in situazione di svantaggio (comunità di recupero, comunità per minori, per immigrati, ecc.) e anziani (RSA, comunità di anziani, circoli cittadini, ecc.) (come da dichiarazione resa dal responsabile dell’organizzazione)</t>
  </si>
  <si>
    <t>5. Numero di corsi e concorsi (allegare documentazione comprovante attività formative e competitive)</t>
  </si>
  <si>
    <t>6. Numero di ingressi a pagamento (sbigliettamento)</t>
  </si>
  <si>
    <t>7. Numero questionari di valutazione della gestione e della qualità dell’iniziativa (fornire il dato relativo a ciascuna annualità del triennio, nonché informazioni sulla metodologia di raccolta dei dati e sulla valutazione media del gradimento)</t>
  </si>
  <si>
    <t>8. Numero di recensioni previste 
(allegare documentazione comprovante)</t>
  </si>
  <si>
    <t>9. Numero di canali da utilizzare per la comunicazione dell’evento e la disseminazione dei risultati - max 3: cartaceo, informatico, multimediale (allegare documentazione comprovante)</t>
  </si>
  <si>
    <t>PREMI</t>
  </si>
  <si>
    <t>1. Numero di giornate di attività che lo svolgimento dell’iniziativa prevede, realizzate prevalentemente sul territorio regionale in un anno (allegare materiale promozionale)</t>
  </si>
  <si>
    <t>2. Numero di testimonial o opinion leader coinvolti di rilievo almeno regionale, diversi dai concorrenti (come da lettere di accettazione degli inviti sottoscritte)</t>
  </si>
  <si>
    <t>3. Numero di personalità culturali e scientifiche di rilievo regionale, nazionale o internazionale coinvolte in qualità di giurati (elenco giuria da bando)</t>
  </si>
  <si>
    <t>4. Numero di progetti ad hoc, relativi al riconoscimento delle eccellenze e alla valorizzazione di nuovi talenti rivolti a bambini, adolescenti e giovani (es. laboratori, esposizioni ad hoc), e di iniziative in collaborazione con le scuole primarie e secondarie di primo e secondo grado (come da lettere di intenti sottoscritte)</t>
  </si>
  <si>
    <t>5. Numero di soggetti che concorrono ai premi (elenco partecipanti per categoria)</t>
  </si>
  <si>
    <t>6. Numero di categorie premiate (elenco categorie da bando)</t>
  </si>
  <si>
    <t>PROGETTI EDITORIALI E INIZIATIVE PER LA PROMOZIONE DELLA LETTURA</t>
  </si>
  <si>
    <t>1. Numero di copie gratuite destinate, in modo selettivo (diffusione mirata), a finalità sociali, formative e culturali (allegare elenco nominativi e ricevuta di consegna)</t>
  </si>
  <si>
    <t>2. Numero di iniziative finalizzate alla promozione della lettura per le fasce giovanili e per i lettori “deboli” (allegare documentazione comprovante l’evento)</t>
  </si>
  <si>
    <t>3. Numero di scuole primarie e secondarie di primo o secondo grado e università presso le quali il progetto editoriale e la pubblicazione vengono presentati nel corso di una manifestazione pubblica (come da dichiarazione resa dal dirigente scolastico o dal direttore del dipartimento)</t>
  </si>
  <si>
    <t>4. Numero di eventi e iniziative per il coinvolgimento di fasce di fruitori costituite da persone in situazione di svantaggio (comunità di recupero, comunità per minori, per immigrati, ecc.) e anziani (RSA, comunità di anziani, circoli cittadini, ecc.) (come da dichiarazione resa dal responsabile dell’organizzazione)</t>
  </si>
  <si>
    <t>5. Numero di volumi stampati e/o altri supporti multimediali (es. e-book) dotati di ISBN, prodotti in merito alle iniziative programmate, da distribuire (come da dichiarazione dell’editore)</t>
  </si>
  <si>
    <t>6. Numero di corsi e concorsi (allegare documentazione comprovante attività formative e competitive)</t>
  </si>
  <si>
    <t>7. Numero convegni, seminari e workshop collegati ai progetti editoriali (allegare documentazione comprovante l’evento)</t>
  </si>
  <si>
    <t>8. Numero questionari di valutazione della gestione e della qualità dell’iniziativa (fornire il dato relativo a ciascuna annualità del triennio, nonché informazioni sulla metodologia di raccolta dei dati e sulla valutazione media del gradimento)</t>
  </si>
  <si>
    <t>9. Numero di recensioni previste 
(allegare documentazione comprovante)</t>
  </si>
  <si>
    <t>10. Numero di canali da utilizzare per la comunicazione dell’evento e la disseminazione dei risultati - max 3: cartaceo, informatico, multimediale (allegare documentazione comprovante)</t>
  </si>
  <si>
    <t>CONVEGNI, SEMINARI, WORKSHOP</t>
  </si>
  <si>
    <t>1. Numero di giornate di attività realizzate prevalentemente sul territorio regionale in un anno.</t>
  </si>
  <si>
    <t>2. Numero di partecipanti (allegare liste di partecipanti)</t>
  </si>
  <si>
    <t>3. Numero di volumi stampati e/o altri supporti multimediali (es. e-book) dotati di ISBN, prodotti a seguito delle iniziative programmate, da distribuire (come da dichiarazione dell’editore).</t>
  </si>
  <si>
    <t>4. Numero di volumi e/o supporti multimediali (es. e-book) dotati di ISBN, prodotti a seguito delle iniziative programmate, che sono stati venduti (come da dichiarazione dell’Editore)</t>
  </si>
  <si>
    <t>5. Numero di relatori coinvolti di rilievo almeno regionale (come da lettere di accettazione degli inviti sottoscritte)</t>
  </si>
  <si>
    <t>6. Numero istituzioni scolastiche o associazioni coinvolte in qualità di fruitori (come da dichiarazione resa dal dirigente scolastico o dal presidente dell’associazione)</t>
  </si>
  <si>
    <t>7. Numero di eventi che prevedono il rilascio di crediti formativi (CFU) per gli studenti da parte di Università che patrocinano l’evento (allegare a consuntivo deliberazioni del Consiglio di Dipartimento)</t>
  </si>
  <si>
    <t>8. Numero di eventi che prevedono il rilascio di crediti formativi (formazione professionale continua) da parte di ordini professionali per i propri iscritti (allegare a consuntivo deliberazioni del Consiglio dell’Ordine)</t>
  </si>
  <si>
    <t>9. Numero di studenti che partecipano all’evento e beneficiano dei crediti formativi (come da elenco dei partecipanti trasmesso alla Segreteria Studenti dell’Università)</t>
  </si>
  <si>
    <t>10. Numero di professionisti che partecipano all’evento e beneficiano dei crediti formativi (come da certificazione dell’Ordine professionale di appartenenza)</t>
  </si>
  <si>
    <t>11. Numero questionari di valutazione della gestione e della qualità dell’iniziativa (fornire il dato relativo a ciascuna annualità del triennio, nonché informazioni sulla metodologia di raccolta dei dati e sulla valutazione media del gradimento)</t>
  </si>
  <si>
    <t>12. Numero di iniziative per il coinvolgimento di fasce di partecipanti costituite da persone in situazione di svantaggio (comunità di recupero, comunità per minori, per immigrati, ecc.) e anziani (RSA, comunità di anziani, circoli cittadini, ecc.) (come da dichiarazione resa dal responsabile dell’organizzazione)</t>
  </si>
  <si>
    <t>13. Numero concorsi (allegare documentazione comprovante attività competitive)</t>
  </si>
  <si>
    <t>14. Numero di recensioni previste 
(allegare documentazione comprovante)</t>
  </si>
  <si>
    <t>15. Numero di canali da utilizzare per la comunicazione dell’evento e la disseminazione dei risultati - max 3: cartaceo, informatico, multimediale (allegare documentazione comprovante)</t>
  </si>
  <si>
    <t>RICERCHE E STUDI</t>
  </si>
  <si>
    <t>1. Numero di volumi stampati e/o altri supporti multimediali prodotti (dotati di ISBN), relativi ai risultati di ricerche e studi (come da dichiarazione dell’editore)</t>
  </si>
  <si>
    <t>2. Numero di volumi e/o supporti multimediali venduti, relativi ai risultati di ricerche e studi (come da dichiarazione dell’editore)</t>
  </si>
  <si>
    <t>3. Numero di iniziative per la diffusione dei risultati presso università, scuole, enti di ricerca, enti pubblici della regione, ecc. (allegare documentazione comprovante le iniziative)</t>
  </si>
  <si>
    <t>4. Numero di copie gratuite destinate, in modo selettivo (diffusione mirata), a finalità sociali, formative e culturali (allegare elenco nominativi e ricevuta di consegna)</t>
  </si>
  <si>
    <t>5. Numero di ricercatori/esperti di livello almeno regionale coinvolti nella realizzazione di ricerche e studi (elenco del team negli atti ufficiali)</t>
  </si>
  <si>
    <t>7. Numero di recensioni previste 
(allegare documentazione comprovante)</t>
  </si>
  <si>
    <t>8. Numero di canali da utilizzare per la comunicazione dell’evento e la disseminazione dei risultati - max 3: cartaceo, informatico, multimediale (allegare documentazione comprovante)</t>
  </si>
  <si>
    <t>U31 - Compensi a ospiti italiani o esteri</t>
  </si>
  <si>
    <t>U4 - COSTI DI ATTIVITA'</t>
  </si>
  <si>
    <t>U42 - Noleggi strumentazione tecnica luce e suono</t>
  </si>
  <si>
    <t>U41 - Acquisti strumentazione tecnica luce e suono</t>
  </si>
  <si>
    <t xml:space="preserve">U43 - Prestazioni di terzi per allestimenti </t>
  </si>
  <si>
    <t>U44 - Trasporto e oneri assicurativi per opere</t>
  </si>
  <si>
    <t>U45 - Spese di pubblicazione di atti o cataloghi</t>
  </si>
  <si>
    <t>U46 - Premi e Borse di studi</t>
  </si>
  <si>
    <t>U49 - Altri costi di attività</t>
  </si>
  <si>
    <t>U11 - Responsabile Artistico - Organizzativo</t>
  </si>
  <si>
    <t>U12 - Personale Artistico - Esperti</t>
  </si>
  <si>
    <t>U21 - Responsabile Artistico - Organizzativo</t>
  </si>
  <si>
    <t>U61 - Affitto spazi per realizzazione attività</t>
  </si>
  <si>
    <t>U62 - Costi di manutenzione ordinaria spazi per attività</t>
  </si>
  <si>
    <t>FSC Fondo di Sviluppo e Coesione 2014/2020 – “Patto per la Puglia”
AVVISO PUBBLICO PER PRESENTARE INIZIATIVE PROGETTUALI RIGUARDANTI LE ATTIVITA' CULTURALI
RENDICONTO ANNUALE DEGLI INDICATORI E DEI RISULTATI ATTESI (ALL. I DELL'AVVISO)</t>
  </si>
  <si>
    <t>Importo inserito sul sistema MIRWEB</t>
  </si>
  <si>
    <t>Comune</t>
  </si>
  <si>
    <t>PROV</t>
  </si>
  <si>
    <t>ADELFIA</t>
  </si>
  <si>
    <t>BT</t>
  </si>
  <si>
    <t>CALIMERA</t>
  </si>
  <si>
    <t>CARMIANO</t>
  </si>
  <si>
    <t>CASTRO</t>
  </si>
  <si>
    <t>CAVALLINO</t>
  </si>
  <si>
    <t>CELLE DI SAN VITO</t>
  </si>
  <si>
    <t>CORSANO</t>
  </si>
  <si>
    <t>FAETO</t>
  </si>
  <si>
    <t>FASANO</t>
  </si>
  <si>
    <t>LIZZANO</t>
  </si>
  <si>
    <t>MARTIGNANO</t>
  </si>
  <si>
    <t>NOVOLI</t>
  </si>
  <si>
    <t>POGGIO IMPERIALE</t>
  </si>
  <si>
    <t>PUTIGNANO</t>
  </si>
  <si>
    <t>SAN CASSIANO</t>
  </si>
  <si>
    <t>SAN FERDINANDO PUGLIA</t>
  </si>
  <si>
    <t>SAN GIORGIO IONICO</t>
  </si>
  <si>
    <t>SANNICANDRO GARGAN.</t>
  </si>
  <si>
    <t>SCORRANO</t>
  </si>
  <si>
    <t>Provincia</t>
  </si>
  <si>
    <t>Under 
35</t>
  </si>
  <si>
    <t>TOTALE COSTI DI ATTIVITA'</t>
  </si>
  <si>
    <t>Nome attività / evento a cui si riferisce la prestazione</t>
  </si>
  <si>
    <t>FSC Fondo di Sviluppo e Coesione 2014/2020 – “Patto per la Puglia”
AVVISO PUBBLICO PER PRESENTARE INIZIATIVE PROGETTUALI RIGUARDANTI LE ATTIVITA' CULTURALI
BILANCIO CONSUNTIVO SECONDA ANNUALITA' (ALL. L DELL'AVVISO)</t>
  </si>
  <si>
    <t>FSC Fondo di Sviluppo e Coesione 2014/2020 – “Patto per la Puglia”
AVVISO PUBBLICO PER PRESENTARE INIZIATIVE PROGETTUALI RIGUARDANTI LE ATTIVITA' CULTURALI
ENTRATE ED ALTRI COSTI PER LA REALIZZAZIONE DELLE ATTIVITA' - BILANCIO CONSUNTIVO ANNUALE SECONDA ANNUALITA' (ALL. L DELL'AVVISO)</t>
  </si>
  <si>
    <t>FSC Fondo di Sviluppo e Coesione 2014/2020 – “Patto per la Puglia”
AVVISO PUBBLICO PER PRESENTARE INIZIATIVE PROGETTUALI RIGUARDANTI LE ATTIVITA' CULTURALI
RISORSE UMANE PRODUZIONE E REALIZZAZIONE DELLE ATTIVITA' - BILANCIO CONSUNTIVO ANNUALE SECONDA ANNUALITA' (ALL. L DELL'AVVISO)</t>
  </si>
  <si>
    <r>
      <t xml:space="preserve">ACCERTATO_ Implemented </t>
    </r>
    <r>
      <rPr>
        <b/>
        <i/>
        <sz val="9"/>
        <color indexed="8"/>
        <rFont val="Garamond"/>
        <family val="1"/>
      </rPr>
      <t>target</t>
    </r>
  </si>
  <si>
    <t>ACCERTATO_ %deviation</t>
  </si>
  <si>
    <t xml:space="preserve">Seconda annualità </t>
  </si>
  <si>
    <r>
      <t>Giornate lavorative generate</t>
    </r>
    <r>
      <rPr>
        <i/>
        <sz val="9"/>
        <rFont val="Arial"/>
        <family val="2"/>
      </rPr>
      <t xml:space="preserve"> (n)</t>
    </r>
  </si>
  <si>
    <r>
      <t xml:space="preserve">Totale oneri sociali versati </t>
    </r>
    <r>
      <rPr>
        <i/>
        <sz val="9"/>
        <rFont val="Arial"/>
        <family val="2"/>
      </rPr>
      <t xml:space="preserve">(euro)  </t>
    </r>
  </si>
  <si>
    <t xml:space="preserve">Indicare le risorse umane utilizzate per la seconda annualità. Devono essere indicate sia le figure professionali di cui il soggetto richiedente è titolare della posizione previdenziale e assicurativa Inps Gestione ex ENPALS sia le altre figure professionali. In caso di coproduzioni indicare solo le quote di propria competenza in base agli accordi di coproduzione               
</t>
  </si>
  <si>
    <t xml:space="preserve">Indicare le Entrate e gli altri costi relativi alla seconda annualità.         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</si>
</sst>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_-&quot;€&quot;\ * #,##0.00_-;\-&quot;€&quot;\ * #,##0.00_-;_-&quot;€&quot;\ * &quot;-&quot;??_-;_-@_-"/>
    <numFmt numFmtId="166" formatCode="_-* #,##0_-;\-* #,##0_-;_-* &quot;-&quot;??_-;_-@_-"/>
    <numFmt numFmtId="167" formatCode="[$-410]d\-mmm;@"/>
    <numFmt numFmtId="168" formatCode="[$-410]d\-mmm\-yy;@"/>
  </numFmts>
  <fonts count="6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u/>
      <sz val="9"/>
      <name val="Arial"/>
      <family val="2"/>
    </font>
    <font>
      <b/>
      <i/>
      <sz val="9"/>
      <color indexed="8"/>
      <name val="Garamond"/>
      <family val="1"/>
    </font>
    <font>
      <sz val="10"/>
      <name val="Calibri"/>
      <family val="2"/>
    </font>
    <font>
      <b/>
      <sz val="14"/>
      <name val="Arial"/>
      <family val="2"/>
    </font>
    <font>
      <sz val="9"/>
      <name val="Garamond"/>
      <family val="1"/>
    </font>
    <font>
      <b/>
      <sz val="9"/>
      <name val="Calibri"/>
      <family val="2"/>
    </font>
    <font>
      <sz val="9"/>
      <color indexed="10"/>
      <name val="Arial"/>
      <family val="2"/>
    </font>
    <font>
      <sz val="10"/>
      <color indexed="8"/>
      <name val="Arial"/>
      <family val="2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0"/>
      <name val="Arial"/>
      <family val="2"/>
    </font>
    <font>
      <sz val="14"/>
      <color rgb="FFFF0000"/>
      <name val="Calibri"/>
      <family val="2"/>
    </font>
    <font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Garamond"/>
      <family val="1"/>
    </font>
    <font>
      <i/>
      <sz val="8"/>
      <color theme="1"/>
      <name val="Garamond"/>
      <family val="1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color indexed="8"/>
      <name val="Garamond"/>
      <family val="1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rgb="FFFF0000"/>
      <name val="Calibri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4C7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rgb="FFFFFFFF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0" borderId="2" applyNumberFormat="0" applyFill="0" applyAlignment="0" applyProtection="0"/>
    <xf numFmtId="0" fontId="8" fillId="17" borderId="3" applyNumberForma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9" fillId="7" borderId="1" applyNumberFormat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0" fillId="22" borderId="0" applyNumberFormat="0" applyBorder="0" applyAlignment="0" applyProtection="0"/>
    <xf numFmtId="0" fontId="26" fillId="0" borderId="0"/>
    <xf numFmtId="0" fontId="35" fillId="0" borderId="0"/>
    <xf numFmtId="0" fontId="1" fillId="23" borderId="4" applyNumberFormat="0" applyFont="0" applyAlignment="0" applyProtection="0"/>
    <xf numFmtId="0" fontId="26" fillId="23" borderId="4" applyNumberFormat="0" applyFont="0" applyAlignment="0" applyProtection="0"/>
    <xf numFmtId="0" fontId="11" fillId="16" borderId="5" applyNumberFormat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58" fillId="0" borderId="0"/>
  </cellStyleXfs>
  <cellXfs count="442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37" fillId="0" borderId="10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166" fontId="32" fillId="0" borderId="10" xfId="31" applyNumberFormat="1" applyFont="1" applyFill="1" applyBorder="1" applyAlignment="1" applyProtection="1">
      <alignment horizontal="center" vertical="center" wrapText="1"/>
    </xf>
    <xf numFmtId="165" fontId="32" fillId="0" borderId="10" xfId="51" applyFont="1" applyFill="1" applyBorder="1" applyAlignment="1" applyProtection="1">
      <alignment horizontal="center" vertical="center" wrapText="1"/>
    </xf>
    <xf numFmtId="165" fontId="36" fillId="28" borderId="10" xfId="39" applyNumberFormat="1" applyFont="1" applyFill="1" applyBorder="1" applyAlignment="1" applyProtection="1">
      <alignment horizontal="center" vertical="center" wrapText="1"/>
    </xf>
    <xf numFmtId="0" fontId="27" fillId="0" borderId="22" xfId="0" applyFont="1" applyBorder="1" applyProtection="1"/>
    <xf numFmtId="0" fontId="21" fillId="0" borderId="23" xfId="0" applyFont="1" applyBorder="1" applyProtection="1"/>
    <xf numFmtId="0" fontId="21" fillId="0" borderId="13" xfId="0" applyFont="1" applyBorder="1" applyProtection="1"/>
    <xf numFmtId="0" fontId="21" fillId="0" borderId="0" xfId="0" applyFont="1" applyBorder="1" applyProtection="1"/>
    <xf numFmtId="0" fontId="2" fillId="0" borderId="13" xfId="0" applyFont="1" applyBorder="1" applyProtection="1"/>
    <xf numFmtId="0" fontId="0" fillId="0" borderId="23" xfId="0" applyBorder="1" applyProtection="1"/>
    <xf numFmtId="0" fontId="0" fillId="0" borderId="18" xfId="0" applyBorder="1" applyProtection="1"/>
    <xf numFmtId="0" fontId="0" fillId="0" borderId="25" xfId="0" applyBorder="1" applyProtection="1"/>
    <xf numFmtId="1" fontId="32" fillId="27" borderId="10" xfId="32" applyNumberFormat="1" applyFont="1" applyFill="1" applyBorder="1" applyAlignment="1" applyProtection="1">
      <alignment horizontal="center" vertical="center" wrapText="1"/>
      <protection locked="0"/>
    </xf>
    <xf numFmtId="165" fontId="32" fillId="27" borderId="10" xfId="5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left" vertical="center"/>
      <protection hidden="1"/>
    </xf>
    <xf numFmtId="10" fontId="36" fillId="29" borderId="10" xfId="39" applyNumberFormat="1" applyFont="1" applyFill="1" applyBorder="1" applyAlignment="1" applyProtection="1">
      <alignment horizontal="center" vertical="center" wrapText="1"/>
    </xf>
    <xf numFmtId="10" fontId="0" fillId="0" borderId="0" xfId="39" applyNumberFormat="1" applyFont="1" applyProtection="1"/>
    <xf numFmtId="10" fontId="0" fillId="0" borderId="24" xfId="39" applyNumberFormat="1" applyFont="1" applyBorder="1" applyProtection="1"/>
    <xf numFmtId="10" fontId="0" fillId="0" borderId="14" xfId="39" applyNumberFormat="1" applyFont="1" applyBorder="1" applyProtection="1"/>
    <xf numFmtId="10" fontId="0" fillId="0" borderId="19" xfId="39" applyNumberFormat="1" applyFont="1" applyBorder="1" applyProtection="1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165" fontId="3" fillId="0" borderId="0" xfId="51" applyFont="1" applyFill="1" applyBorder="1" applyAlignment="1" applyProtection="1">
      <alignment horizontal="center" vertical="center" wrapText="1"/>
      <protection hidden="1"/>
    </xf>
    <xf numFmtId="0" fontId="40" fillId="31" borderId="10" xfId="0" applyFont="1" applyFill="1" applyBorder="1" applyAlignment="1" applyProtection="1">
      <alignment horizontal="center" vertical="center" wrapText="1"/>
      <protection hidden="1"/>
    </xf>
    <xf numFmtId="0" fontId="44" fillId="31" borderId="10" xfId="0" applyFont="1" applyFill="1" applyBorder="1" applyAlignment="1" applyProtection="1">
      <alignment horizontal="center" vertical="center"/>
      <protection hidden="1"/>
    </xf>
    <xf numFmtId="0" fontId="44" fillId="31" borderId="10" xfId="0" applyFont="1" applyFill="1" applyBorder="1" applyAlignment="1" applyProtection="1">
      <alignment horizontal="center" vertical="center" wrapText="1"/>
      <protection hidden="1"/>
    </xf>
    <xf numFmtId="0" fontId="40" fillId="31" borderId="10" xfId="0" applyFont="1" applyFill="1" applyBorder="1" applyAlignment="1" applyProtection="1">
      <alignment horizontal="center" vertical="center"/>
      <protection hidden="1"/>
    </xf>
    <xf numFmtId="165" fontId="40" fillId="32" borderId="10" xfId="51" applyNumberFormat="1" applyFont="1" applyFill="1" applyBorder="1" applyAlignment="1" applyProtection="1">
      <alignment horizontal="center" vertical="center" wrapText="1"/>
      <protection hidden="1"/>
    </xf>
    <xf numFmtId="0" fontId="40" fillId="33" borderId="10" xfId="0" applyFont="1" applyFill="1" applyBorder="1" applyAlignment="1" applyProtection="1">
      <alignment horizontal="center" vertical="center" textRotation="90" wrapText="1"/>
      <protection hidden="1"/>
    </xf>
    <xf numFmtId="0" fontId="1" fillId="33" borderId="10" xfId="0" applyFont="1" applyFill="1" applyBorder="1" applyAlignment="1" applyProtection="1">
      <alignment horizontal="center" vertical="center" textRotation="90" wrapText="1"/>
      <protection hidden="1"/>
    </xf>
    <xf numFmtId="165" fontId="40" fillId="34" borderId="10" xfId="51" applyNumberFormat="1" applyFont="1" applyFill="1" applyBorder="1" applyAlignment="1" applyProtection="1">
      <alignment horizontal="center" vertical="center" wrapText="1"/>
      <protection hidden="1"/>
    </xf>
    <xf numFmtId="0" fontId="40" fillId="35" borderId="1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left"/>
      <protection hidden="1"/>
    </xf>
    <xf numFmtId="0" fontId="23" fillId="0" borderId="0" xfId="0" applyFont="1" applyAlignment="1" applyProtection="1">
      <protection hidden="1"/>
    </xf>
    <xf numFmtId="0" fontId="23" fillId="0" borderId="0" xfId="0" applyFont="1" applyProtection="1">
      <protection hidden="1"/>
    </xf>
    <xf numFmtId="0" fontId="0" fillId="0" borderId="0" xfId="0" applyAlignment="1" applyProtection="1">
      <protection hidden="1"/>
    </xf>
    <xf numFmtId="165" fontId="23" fillId="0" borderId="0" xfId="51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3" fillId="0" borderId="10" xfId="0" applyFont="1" applyFill="1" applyBorder="1" applyProtection="1">
      <protection hidden="1"/>
    </xf>
    <xf numFmtId="3" fontId="22" fillId="0" borderId="10" xfId="0" applyNumberFormat="1" applyFont="1" applyFill="1" applyBorder="1" applyAlignment="1" applyProtection="1">
      <alignment horizontal="right" wrapText="1"/>
      <protection hidden="1"/>
    </xf>
    <xf numFmtId="165" fontId="23" fillId="0" borderId="10" xfId="31" applyNumberFormat="1" applyFont="1" applyFill="1" applyBorder="1" applyAlignment="1" applyProtection="1">
      <alignment horizontal="right" wrapText="1"/>
      <protection hidden="1"/>
    </xf>
    <xf numFmtId="165" fontId="23" fillId="0" borderId="42" xfId="31" applyNumberFormat="1" applyFont="1" applyFill="1" applyBorder="1" applyAlignment="1" applyProtection="1">
      <alignment horizontal="right" wrapText="1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27" fillId="0" borderId="22" xfId="0" applyFont="1" applyBorder="1" applyProtection="1">
      <protection hidden="1"/>
    </xf>
    <xf numFmtId="0" fontId="21" fillId="0" borderId="23" xfId="0" applyFont="1" applyBorder="1" applyProtection="1">
      <protection hidden="1"/>
    </xf>
    <xf numFmtId="0" fontId="0" fillId="0" borderId="24" xfId="0" applyBorder="1" applyProtection="1">
      <protection hidden="1"/>
    </xf>
    <xf numFmtId="0" fontId="21" fillId="0" borderId="13" xfId="0" applyFont="1" applyBorder="1" applyProtection="1">
      <protection hidden="1"/>
    </xf>
    <xf numFmtId="0" fontId="21" fillId="0" borderId="0" xfId="0" applyFont="1" applyBorder="1" applyProtection="1">
      <protection hidden="1"/>
    </xf>
    <xf numFmtId="0" fontId="0" fillId="0" borderId="14" xfId="0" applyBorder="1" applyProtection="1">
      <protection hidden="1"/>
    </xf>
    <xf numFmtId="0" fontId="2" fillId="0" borderId="13" xfId="0" applyFont="1" applyBorder="1" applyProtection="1">
      <protection hidden="1"/>
    </xf>
    <xf numFmtId="0" fontId="23" fillId="0" borderId="25" xfId="0" applyFont="1" applyBorder="1" applyProtection="1">
      <protection hidden="1"/>
    </xf>
    <xf numFmtId="0" fontId="23" fillId="0" borderId="18" xfId="0" applyFont="1" applyBorder="1" applyProtection="1">
      <protection hidden="1"/>
    </xf>
    <xf numFmtId="0" fontId="41" fillId="36" borderId="10" xfId="0" applyFont="1" applyFill="1" applyBorder="1" applyAlignment="1" applyProtection="1">
      <alignment horizontal="center" vertical="center"/>
      <protection hidden="1"/>
    </xf>
    <xf numFmtId="0" fontId="40" fillId="36" borderId="10" xfId="0" applyFont="1" applyFill="1" applyBorder="1" applyAlignment="1" applyProtection="1">
      <alignment horizontal="center" vertical="center" wrapText="1"/>
      <protection hidden="1"/>
    </xf>
    <xf numFmtId="0" fontId="40" fillId="0" borderId="10" xfId="0" applyFont="1" applyBorder="1" applyAlignment="1" applyProtection="1">
      <alignment horizontal="left" vertical="center" wrapText="1"/>
      <protection hidden="1"/>
    </xf>
    <xf numFmtId="0" fontId="45" fillId="0" borderId="10" xfId="35" applyFont="1" applyFill="1" applyBorder="1" applyAlignment="1" applyProtection="1">
      <protection hidden="1"/>
    </xf>
    <xf numFmtId="0" fontId="45" fillId="0" borderId="10" xfId="35" applyFont="1" applyFill="1" applyBorder="1" applyAlignment="1" applyProtection="1">
      <alignment wrapText="1"/>
      <protection hidden="1"/>
    </xf>
    <xf numFmtId="165" fontId="2" fillId="0" borderId="10" xfId="51" applyFont="1" applyFill="1" applyBorder="1" applyAlignment="1" applyProtection="1">
      <alignment vertical="center"/>
      <protection locked="0" hidden="1"/>
    </xf>
    <xf numFmtId="165" fontId="2" fillId="0" borderId="10" xfId="51" applyFont="1" applyFill="1" applyBorder="1" applyAlignment="1" applyProtection="1">
      <alignment horizontal="center" vertical="center"/>
      <protection locked="0" hidden="1"/>
    </xf>
    <xf numFmtId="0" fontId="0" fillId="0" borderId="0" xfId="0" applyProtection="1">
      <protection locked="0" hidden="1"/>
    </xf>
    <xf numFmtId="167" fontId="46" fillId="0" borderId="0" xfId="51" applyNumberFormat="1" applyFont="1" applyAlignment="1" applyProtection="1">
      <alignment horizontal="center" vertical="center"/>
      <protection hidden="1"/>
    </xf>
    <xf numFmtId="167" fontId="46" fillId="0" borderId="0" xfId="51" applyNumberFormat="1" applyFont="1" applyAlignment="1" applyProtection="1">
      <alignment horizontal="left" vertical="center"/>
      <protection hidden="1"/>
    </xf>
    <xf numFmtId="167" fontId="46" fillId="0" borderId="0" xfId="51" applyNumberFormat="1" applyFont="1" applyAlignment="1" applyProtection="1">
      <alignment horizontal="right" vertical="center"/>
      <protection hidden="1"/>
    </xf>
    <xf numFmtId="0" fontId="40" fillId="0" borderId="0" xfId="0" applyFont="1" applyAlignment="1" applyProtection="1">
      <alignment horizontal="center" vertical="center"/>
      <protection hidden="1"/>
    </xf>
    <xf numFmtId="165" fontId="40" fillId="0" borderId="0" xfId="51" applyNumberFormat="1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33" borderId="10" xfId="0" applyFill="1" applyBorder="1" applyAlignment="1" applyProtection="1">
      <alignment horizontal="center" vertical="center" textRotation="90" wrapText="1"/>
      <protection hidden="1"/>
    </xf>
    <xf numFmtId="0" fontId="0" fillId="0" borderId="0" xfId="0" applyAlignment="1" applyProtection="1">
      <alignment wrapText="1"/>
      <protection hidden="1"/>
    </xf>
    <xf numFmtId="0" fontId="40" fillId="0" borderId="10" xfId="0" applyFont="1" applyBorder="1" applyAlignment="1" applyProtection="1">
      <alignment horizontal="left" vertical="center"/>
      <protection hidden="1"/>
    </xf>
    <xf numFmtId="0" fontId="45" fillId="37" borderId="10" xfId="35" applyFont="1" applyFill="1" applyBorder="1" applyAlignment="1" applyProtection="1">
      <alignment horizontal="center" vertical="center"/>
      <protection hidden="1"/>
    </xf>
    <xf numFmtId="0" fontId="40" fillId="36" borderId="10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41" fillId="0" borderId="10" xfId="0" applyFont="1" applyBorder="1" applyAlignment="1" applyProtection="1">
      <alignment horizontal="center" vertical="center"/>
      <protection hidden="1"/>
    </xf>
    <xf numFmtId="0" fontId="23" fillId="0" borderId="10" xfId="0" applyFont="1" applyFill="1" applyBorder="1" applyAlignment="1" applyProtection="1">
      <alignment horizontal="left" vertical="center"/>
      <protection hidden="1"/>
    </xf>
    <xf numFmtId="0" fontId="40" fillId="0" borderId="10" xfId="0" applyFont="1" applyBorder="1" applyAlignment="1" applyProtection="1">
      <alignment horizontal="center" vertical="center" wrapText="1"/>
      <protection locked="0" hidden="1"/>
    </xf>
    <xf numFmtId="0" fontId="40" fillId="0" borderId="10" xfId="0" applyFont="1" applyBorder="1" applyAlignment="1" applyProtection="1">
      <alignment horizontal="left" vertical="center"/>
      <protection locked="0" hidden="1"/>
    </xf>
    <xf numFmtId="0" fontId="40" fillId="0" borderId="10" xfId="0" applyFont="1" applyBorder="1" applyAlignment="1" applyProtection="1">
      <alignment horizontal="right" vertical="center" wrapText="1"/>
      <protection locked="0" hidden="1"/>
    </xf>
    <xf numFmtId="0" fontId="40" fillId="0" borderId="10" xfId="0" applyFont="1" applyFill="1" applyBorder="1" applyAlignment="1" applyProtection="1">
      <alignment horizontal="left" vertical="center" wrapText="1"/>
      <protection locked="0" hidden="1"/>
    </xf>
    <xf numFmtId="0" fontId="40" fillId="0" borderId="10" xfId="0" applyFont="1" applyFill="1" applyBorder="1" applyAlignment="1" applyProtection="1">
      <alignment horizontal="center" vertical="center"/>
      <protection locked="0" hidden="1"/>
    </xf>
    <xf numFmtId="0" fontId="40" fillId="0" borderId="10" xfId="0" applyFont="1" applyFill="1" applyBorder="1" applyAlignment="1" applyProtection="1">
      <alignment horizontal="center" vertical="center" wrapText="1"/>
      <protection locked="0" hidden="1"/>
    </xf>
    <xf numFmtId="1" fontId="4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40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9" fontId="40" fillId="0" borderId="10" xfId="39" applyFont="1" applyFill="1" applyBorder="1" applyAlignment="1" applyProtection="1">
      <alignment horizontal="center" vertical="center" wrapText="1"/>
      <protection locked="0" hidden="1"/>
    </xf>
    <xf numFmtId="165" fontId="4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40" fillId="0" borderId="10" xfId="51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10" xfId="0" applyFill="1" applyBorder="1" applyAlignment="1" applyProtection="1">
      <alignment horizontal="center" vertical="center"/>
      <protection locked="0" hidden="1"/>
    </xf>
    <xf numFmtId="0" fontId="31" fillId="0" borderId="15" xfId="0" applyFont="1" applyBorder="1" applyAlignment="1" applyProtection="1">
      <alignment vertical="center" wrapText="1"/>
      <protection hidden="1"/>
    </xf>
    <xf numFmtId="0" fontId="22" fillId="0" borderId="15" xfId="0" applyFont="1" applyBorder="1" applyAlignment="1" applyProtection="1">
      <alignment horizontal="justify" vertical="center" wrapText="1"/>
      <protection hidden="1"/>
    </xf>
    <xf numFmtId="165" fontId="23" fillId="26" borderId="10" xfId="51" applyFont="1" applyFill="1" applyBorder="1" applyAlignment="1" applyProtection="1">
      <alignment horizontal="right" vertical="center" wrapText="1"/>
      <protection hidden="1"/>
    </xf>
    <xf numFmtId="165" fontId="23" fillId="26" borderId="11" xfId="51" applyFont="1" applyFill="1" applyBorder="1" applyAlignment="1" applyProtection="1">
      <alignment horizontal="right" vertical="center" wrapText="1"/>
      <protection hidden="1"/>
    </xf>
    <xf numFmtId="165" fontId="23" fillId="26" borderId="37" xfId="51" applyFont="1" applyFill="1" applyBorder="1" applyAlignment="1" applyProtection="1">
      <alignment horizontal="right" vertical="center" wrapText="1"/>
      <protection hidden="1"/>
    </xf>
    <xf numFmtId="165" fontId="23" fillId="26" borderId="35" xfId="51" applyFont="1" applyFill="1" applyBorder="1" applyAlignment="1" applyProtection="1">
      <alignment horizontal="right" vertical="center" wrapText="1"/>
      <protection hidden="1"/>
    </xf>
    <xf numFmtId="0" fontId="23" fillId="0" borderId="15" xfId="0" applyFont="1" applyBorder="1" applyAlignment="1" applyProtection="1">
      <alignment horizontal="justify" vertical="center" wrapText="1"/>
      <protection hidden="1"/>
    </xf>
    <xf numFmtId="165" fontId="23" fillId="27" borderId="10" xfId="51" applyFont="1" applyFill="1" applyBorder="1" applyAlignment="1" applyProtection="1">
      <alignment horizontal="right" vertical="center" wrapText="1"/>
      <protection hidden="1"/>
    </xf>
    <xf numFmtId="165" fontId="23" fillId="27" borderId="28" xfId="51" applyFont="1" applyFill="1" applyBorder="1" applyAlignment="1" applyProtection="1">
      <alignment horizontal="right" vertical="center" wrapText="1"/>
      <protection hidden="1"/>
    </xf>
    <xf numFmtId="165" fontId="23" fillId="0" borderId="16" xfId="51" applyFont="1" applyFill="1" applyBorder="1" applyAlignment="1" applyProtection="1">
      <alignment vertical="center" wrapText="1"/>
      <protection hidden="1"/>
    </xf>
    <xf numFmtId="0" fontId="24" fillId="27" borderId="15" xfId="0" applyFont="1" applyFill="1" applyBorder="1" applyAlignment="1" applyProtection="1">
      <alignment horizontal="left" vertical="center" wrapText="1"/>
      <protection hidden="1"/>
    </xf>
    <xf numFmtId="0" fontId="23" fillId="27" borderId="15" xfId="0" applyFont="1" applyFill="1" applyBorder="1" applyAlignment="1" applyProtection="1">
      <alignment horizontal="left" vertical="center" wrapText="1"/>
      <protection hidden="1"/>
    </xf>
    <xf numFmtId="0" fontId="22" fillId="0" borderId="17" xfId="0" applyFont="1" applyBorder="1" applyAlignment="1" applyProtection="1">
      <alignment horizontal="right" vertical="center"/>
      <protection hidden="1"/>
    </xf>
    <xf numFmtId="165" fontId="22" fillId="0" borderId="12" xfId="0" applyNumberFormat="1" applyFont="1" applyBorder="1" applyAlignment="1" applyProtection="1">
      <alignment vertical="center"/>
      <protection hidden="1"/>
    </xf>
    <xf numFmtId="0" fontId="23" fillId="27" borderId="15" xfId="0" applyFont="1" applyFill="1" applyBorder="1" applyAlignment="1" applyProtection="1">
      <alignment horizontal="justify" vertical="center" wrapText="1"/>
      <protection hidden="1"/>
    </xf>
    <xf numFmtId="0" fontId="23" fillId="0" borderId="13" xfId="0" applyFont="1" applyBorder="1" applyAlignment="1" applyProtection="1">
      <alignment vertical="center"/>
      <protection hidden="1"/>
    </xf>
    <xf numFmtId="0" fontId="23" fillId="0" borderId="15" xfId="0" applyFont="1" applyBorder="1" applyAlignment="1" applyProtection="1">
      <alignment horizontal="left" vertical="center" wrapText="1"/>
      <protection hidden="1"/>
    </xf>
    <xf numFmtId="0" fontId="22" fillId="0" borderId="17" xfId="0" applyFont="1" applyBorder="1" applyAlignment="1" applyProtection="1">
      <alignment horizontal="right" vertical="center" wrapText="1"/>
      <protection hidden="1"/>
    </xf>
    <xf numFmtId="165" fontId="22" fillId="0" borderId="12" xfId="0" applyNumberFormat="1" applyFont="1" applyBorder="1" applyAlignment="1" applyProtection="1">
      <alignment vertical="center" wrapText="1"/>
      <protection hidden="1"/>
    </xf>
    <xf numFmtId="0" fontId="22" fillId="0" borderId="10" xfId="0" applyFont="1" applyBorder="1" applyAlignment="1" applyProtection="1">
      <alignment horizontal="right" vertical="center" wrapText="1"/>
      <protection hidden="1"/>
    </xf>
    <xf numFmtId="0" fontId="22" fillId="26" borderId="10" xfId="0" applyFont="1" applyFill="1" applyBorder="1" applyAlignment="1" applyProtection="1">
      <alignment horizontal="right" vertical="center" wrapText="1"/>
      <protection hidden="1"/>
    </xf>
    <xf numFmtId="0" fontId="22" fillId="26" borderId="11" xfId="0" applyFont="1" applyFill="1" applyBorder="1" applyAlignment="1" applyProtection="1">
      <alignment horizontal="right" vertical="center" wrapText="1"/>
      <protection hidden="1"/>
    </xf>
    <xf numFmtId="0" fontId="22" fillId="26" borderId="37" xfId="0" applyFont="1" applyFill="1" applyBorder="1" applyAlignment="1" applyProtection="1">
      <alignment horizontal="right" vertical="center" wrapText="1"/>
      <protection hidden="1"/>
    </xf>
    <xf numFmtId="0" fontId="22" fillId="26" borderId="35" xfId="0" applyFont="1" applyFill="1" applyBorder="1" applyAlignment="1" applyProtection="1">
      <alignment horizontal="right" vertical="center" wrapText="1"/>
      <protection hidden="1"/>
    </xf>
    <xf numFmtId="165" fontId="23" fillId="0" borderId="10" xfId="51" applyFont="1" applyFill="1" applyBorder="1" applyAlignment="1" applyProtection="1">
      <alignment horizontal="right" vertical="center" wrapText="1"/>
      <protection hidden="1"/>
    </xf>
    <xf numFmtId="165" fontId="23" fillId="0" borderId="10" xfId="51" applyNumberFormat="1" applyFont="1" applyFill="1" applyBorder="1" applyAlignment="1" applyProtection="1">
      <alignment horizontal="right" vertical="center" wrapText="1"/>
      <protection hidden="1"/>
    </xf>
    <xf numFmtId="165" fontId="23" fillId="0" borderId="28" xfId="51" applyFont="1" applyFill="1" applyBorder="1" applyAlignment="1" applyProtection="1">
      <alignment horizontal="right" vertical="center" wrapText="1"/>
      <protection hidden="1"/>
    </xf>
    <xf numFmtId="0" fontId="23" fillId="0" borderId="13" xfId="0" applyFont="1" applyBorder="1" applyAlignment="1" applyProtection="1">
      <alignment vertical="center" wrapText="1"/>
      <protection hidden="1"/>
    </xf>
    <xf numFmtId="165" fontId="22" fillId="0" borderId="12" xfId="0" applyNumberFormat="1" applyFont="1" applyBorder="1" applyAlignment="1" applyProtection="1">
      <alignment horizontal="right" vertical="center" wrapText="1"/>
      <protection hidden="1"/>
    </xf>
    <xf numFmtId="0" fontId="22" fillId="26" borderId="10" xfId="0" applyFont="1" applyFill="1" applyBorder="1" applyAlignment="1" applyProtection="1">
      <alignment horizontal="justify" vertical="center" wrapText="1"/>
      <protection hidden="1"/>
    </xf>
    <xf numFmtId="0" fontId="22" fillId="26" borderId="11" xfId="0" applyFont="1" applyFill="1" applyBorder="1" applyAlignment="1" applyProtection="1">
      <alignment horizontal="justify" vertical="center" wrapText="1"/>
      <protection hidden="1"/>
    </xf>
    <xf numFmtId="0" fontId="22" fillId="26" borderId="37" xfId="0" applyFont="1" applyFill="1" applyBorder="1" applyAlignment="1" applyProtection="1">
      <alignment horizontal="justify" vertical="center" wrapText="1"/>
      <protection hidden="1"/>
    </xf>
    <xf numFmtId="0" fontId="22" fillId="26" borderId="35" xfId="0" applyFont="1" applyFill="1" applyBorder="1" applyAlignment="1" applyProtection="1">
      <alignment horizontal="justify" vertical="center" wrapText="1"/>
      <protection hidden="1"/>
    </xf>
    <xf numFmtId="0" fontId="23" fillId="0" borderId="15" xfId="0" applyFont="1" applyBorder="1" applyAlignment="1" applyProtection="1">
      <alignment vertical="center" wrapText="1"/>
      <protection hidden="1"/>
    </xf>
    <xf numFmtId="0" fontId="22" fillId="26" borderId="16" xfId="0" applyFont="1" applyFill="1" applyBorder="1" applyAlignment="1" applyProtection="1">
      <alignment horizontal="right" vertical="center" wrapText="1"/>
      <protection hidden="1"/>
    </xf>
    <xf numFmtId="0" fontId="22" fillId="26" borderId="28" xfId="0" applyFont="1" applyFill="1" applyBorder="1" applyAlignment="1" applyProtection="1">
      <alignment horizontal="right" vertical="center" wrapText="1"/>
      <protection hidden="1"/>
    </xf>
    <xf numFmtId="4" fontId="23" fillId="26" borderId="10" xfId="0" applyNumberFormat="1" applyFont="1" applyFill="1" applyBorder="1" applyAlignment="1" applyProtection="1">
      <alignment horizontal="right" vertical="center" wrapText="1"/>
      <protection hidden="1"/>
    </xf>
    <xf numFmtId="4" fontId="23" fillId="26" borderId="11" xfId="0" applyNumberFormat="1" applyFont="1" applyFill="1" applyBorder="1" applyAlignment="1" applyProtection="1">
      <alignment horizontal="right" vertical="center" wrapText="1"/>
      <protection hidden="1"/>
    </xf>
    <xf numFmtId="4" fontId="23" fillId="26" borderId="37" xfId="0" applyNumberFormat="1" applyFont="1" applyFill="1" applyBorder="1" applyAlignment="1" applyProtection="1">
      <alignment horizontal="right" vertical="center" wrapText="1"/>
      <protection hidden="1"/>
    </xf>
    <xf numFmtId="4" fontId="23" fillId="26" borderId="16" xfId="0" applyNumberFormat="1" applyFont="1" applyFill="1" applyBorder="1" applyAlignment="1" applyProtection="1">
      <alignment horizontal="right" vertical="center" wrapText="1"/>
      <protection hidden="1"/>
    </xf>
    <xf numFmtId="165" fontId="23" fillId="26" borderId="16" xfId="51" applyFont="1" applyFill="1" applyBorder="1" applyAlignment="1" applyProtection="1">
      <alignment horizontal="right" vertical="center" wrapText="1"/>
      <protection hidden="1"/>
    </xf>
    <xf numFmtId="165" fontId="23" fillId="27" borderId="10" xfId="51" applyFont="1" applyFill="1" applyBorder="1" applyAlignment="1" applyProtection="1">
      <alignment horizontal="right" vertical="center" wrapText="1"/>
      <protection locked="0" hidden="1"/>
    </xf>
    <xf numFmtId="0" fontId="40" fillId="39" borderId="10" xfId="0" applyFont="1" applyFill="1" applyBorder="1" applyAlignment="1" applyProtection="1">
      <alignment horizontal="center" vertical="center" wrapText="1"/>
      <protection hidden="1"/>
    </xf>
    <xf numFmtId="0" fontId="44" fillId="39" borderId="10" xfId="0" applyFont="1" applyFill="1" applyBorder="1" applyAlignment="1" applyProtection="1">
      <alignment horizontal="center" vertical="center" wrapText="1"/>
      <protection hidden="1"/>
    </xf>
    <xf numFmtId="0" fontId="40" fillId="39" borderId="10" xfId="0" applyFont="1" applyFill="1" applyBorder="1" applyAlignment="1" applyProtection="1">
      <alignment horizontal="center" vertical="center"/>
      <protection hidden="1"/>
    </xf>
    <xf numFmtId="165" fontId="23" fillId="32" borderId="10" xfId="51" applyFont="1" applyFill="1" applyBorder="1" applyAlignment="1" applyProtection="1">
      <alignment horizontal="right" vertical="center" wrapText="1"/>
      <protection hidden="1"/>
    </xf>
    <xf numFmtId="0" fontId="23" fillId="32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  <protection hidden="1"/>
    </xf>
    <xf numFmtId="10" fontId="51" fillId="29" borderId="10" xfId="39" applyNumberFormat="1" applyFont="1" applyFill="1" applyBorder="1" applyAlignment="1" applyProtection="1">
      <alignment horizontal="center" vertical="center" wrapText="1"/>
    </xf>
    <xf numFmtId="1" fontId="32" fillId="27" borderId="10" xfId="32" applyNumberFormat="1" applyFont="1" applyFill="1" applyBorder="1" applyAlignment="1" applyProtection="1">
      <alignment horizontal="center" vertical="center" wrapText="1"/>
      <protection locked="0" hidden="1"/>
    </xf>
    <xf numFmtId="166" fontId="32" fillId="27" borderId="10" xfId="32" applyNumberFormat="1" applyFont="1" applyFill="1" applyBorder="1" applyAlignment="1" applyProtection="1">
      <alignment horizontal="center" vertical="center" wrapText="1"/>
      <protection locked="0" hidden="1"/>
    </xf>
    <xf numFmtId="0" fontId="36" fillId="29" borderId="10" xfId="0" applyFont="1" applyFill="1" applyBorder="1" applyAlignment="1" applyProtection="1">
      <alignment horizontal="center" vertical="center" wrapText="1"/>
      <protection locked="0" hidden="1"/>
    </xf>
    <xf numFmtId="0" fontId="0" fillId="0" borderId="10" xfId="0" applyBorder="1" applyProtection="1">
      <protection locked="0"/>
    </xf>
    <xf numFmtId="0" fontId="37" fillId="0" borderId="10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3" fillId="0" borderId="19" xfId="0" applyFont="1" applyBorder="1" applyProtection="1">
      <protection hidden="1"/>
    </xf>
    <xf numFmtId="0" fontId="52" fillId="0" borderId="10" xfId="0" applyFont="1" applyBorder="1" applyAlignment="1">
      <alignment horizontal="left" vertical="center" wrapText="1"/>
    </xf>
    <xf numFmtId="0" fontId="52" fillId="0" borderId="10" xfId="34" applyFont="1" applyBorder="1" applyAlignment="1">
      <alignment horizontal="left" vertical="center" wrapText="1"/>
    </xf>
    <xf numFmtId="0" fontId="0" fillId="0" borderId="0" xfId="0" applyProtection="1">
      <protection hidden="1"/>
    </xf>
    <xf numFmtId="0" fontId="37" fillId="0" borderId="10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0" fillId="0" borderId="0" xfId="0" applyProtection="1">
      <protection hidden="1"/>
    </xf>
    <xf numFmtId="0" fontId="23" fillId="40" borderId="15" xfId="0" applyFont="1" applyFill="1" applyBorder="1" applyAlignment="1" applyProtection="1">
      <alignment horizontal="right" vertical="center"/>
      <protection hidden="1"/>
    </xf>
    <xf numFmtId="0" fontId="23" fillId="40" borderId="15" xfId="0" applyFont="1" applyFill="1" applyBorder="1" applyAlignment="1" applyProtection="1">
      <alignment horizontal="right" vertical="center" wrapText="1"/>
      <protection hidden="1"/>
    </xf>
    <xf numFmtId="0" fontId="23" fillId="36" borderId="47" xfId="0" applyFont="1" applyFill="1" applyBorder="1" applyAlignment="1" applyProtection="1">
      <alignment horizontal="center" vertical="center" wrapText="1"/>
      <protection hidden="1"/>
    </xf>
    <xf numFmtId="0" fontId="36" fillId="0" borderId="36" xfId="34" applyFont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22" fillId="0" borderId="15" xfId="34" applyFont="1" applyBorder="1" applyAlignment="1">
      <alignment horizontal="left" vertical="center" wrapText="1"/>
    </xf>
    <xf numFmtId="0" fontId="23" fillId="0" borderId="15" xfId="34" applyFont="1" applyBorder="1" applyAlignment="1">
      <alignment horizontal="justify" vertical="center" wrapText="1"/>
    </xf>
    <xf numFmtId="0" fontId="23" fillId="27" borderId="15" xfId="34" applyFont="1" applyFill="1" applyBorder="1" applyAlignment="1" applyProtection="1">
      <alignment horizontal="left" vertical="center" wrapText="1"/>
      <protection locked="0"/>
    </xf>
    <xf numFmtId="0" fontId="22" fillId="0" borderId="15" xfId="34" applyFont="1" applyBorder="1" applyAlignment="1">
      <alignment horizontal="justify" vertical="center" wrapText="1"/>
    </xf>
    <xf numFmtId="0" fontId="23" fillId="27" borderId="15" xfId="34" applyFont="1" applyFill="1" applyBorder="1" applyAlignment="1" applyProtection="1">
      <alignment horizontal="justify" vertical="center" wrapText="1"/>
      <protection locked="0"/>
    </xf>
    <xf numFmtId="0" fontId="40" fillId="0" borderId="28" xfId="0" applyFont="1" applyFill="1" applyBorder="1" applyAlignment="1" applyProtection="1">
      <alignment horizontal="left" vertical="center"/>
      <protection hidden="1"/>
    </xf>
    <xf numFmtId="165" fontId="23" fillId="27" borderId="15" xfId="51" applyFont="1" applyFill="1" applyBorder="1" applyAlignment="1" applyProtection="1">
      <alignment horizontal="right" vertical="center" wrapText="1"/>
      <protection hidden="1"/>
    </xf>
    <xf numFmtId="0" fontId="23" fillId="0" borderId="15" xfId="0" applyFont="1" applyBorder="1" applyAlignment="1" applyProtection="1">
      <alignment vertical="center"/>
      <protection hidden="1"/>
    </xf>
    <xf numFmtId="0" fontId="1" fillId="36" borderId="10" xfId="0" applyFont="1" applyFill="1" applyBorder="1" applyAlignment="1" applyProtection="1">
      <alignment horizontal="center" vertical="center"/>
      <protection hidden="1"/>
    </xf>
    <xf numFmtId="0" fontId="0" fillId="0" borderId="0" xfId="0" applyBorder="1"/>
    <xf numFmtId="165" fontId="40" fillId="0" borderId="10" xfId="51" applyFont="1" applyBorder="1" applyAlignment="1" applyProtection="1">
      <alignment horizontal="center" vertical="center" wrapText="1"/>
      <protection locked="0" hidden="1"/>
    </xf>
    <xf numFmtId="0" fontId="23" fillId="0" borderId="25" xfId="0" applyFont="1" applyBorder="1" applyProtection="1">
      <protection locked="0" hidden="1"/>
    </xf>
    <xf numFmtId="0" fontId="23" fillId="0" borderId="18" xfId="0" applyFont="1" applyBorder="1" applyProtection="1">
      <protection locked="0" hidden="1"/>
    </xf>
    <xf numFmtId="0" fontId="23" fillId="0" borderId="19" xfId="0" applyFont="1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Protection="1">
      <protection locked="0" hidden="1"/>
    </xf>
    <xf numFmtId="49" fontId="53" fillId="41" borderId="48" xfId="0" applyNumberFormat="1" applyFont="1" applyFill="1" applyBorder="1" applyAlignment="1">
      <alignment horizontal="center" vertical="center" wrapText="1"/>
    </xf>
    <xf numFmtId="49" fontId="54" fillId="42" borderId="10" xfId="0" applyNumberFormat="1" applyFont="1" applyFill="1" applyBorder="1" applyAlignment="1">
      <alignment horizontal="left" vertical="center" wrapText="1"/>
    </xf>
    <xf numFmtId="49" fontId="54" fillId="42" borderId="10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 hidden="1"/>
    </xf>
    <xf numFmtId="0" fontId="55" fillId="0" borderId="10" xfId="0" applyFont="1" applyBorder="1" applyAlignment="1" applyProtection="1">
      <alignment horizontal="center" vertical="center" wrapText="1"/>
      <protection locked="0" hidden="1"/>
    </xf>
    <xf numFmtId="0" fontId="55" fillId="0" borderId="10" xfId="0" applyFont="1" applyBorder="1" applyAlignment="1" applyProtection="1">
      <alignment horizontal="right" vertical="center" wrapText="1"/>
      <protection locked="0" hidden="1"/>
    </xf>
    <xf numFmtId="0" fontId="55" fillId="0" borderId="10" xfId="0" applyFont="1" applyFill="1" applyBorder="1" applyAlignment="1" applyProtection="1">
      <alignment horizontal="left" vertical="center" wrapText="1"/>
      <protection locked="0" hidden="1"/>
    </xf>
    <xf numFmtId="168" fontId="55" fillId="0" borderId="10" xfId="0" applyNumberFormat="1" applyFont="1" applyBorder="1" applyAlignment="1" applyProtection="1">
      <alignment horizontal="right" vertical="center" wrapText="1"/>
      <protection locked="0" hidden="1"/>
    </xf>
    <xf numFmtId="0" fontId="55" fillId="0" borderId="10" xfId="0" applyFont="1" applyFill="1" applyBorder="1" applyAlignment="1" applyProtection="1">
      <alignment horizontal="center" vertical="center"/>
      <protection locked="0" hidden="1"/>
    </xf>
    <xf numFmtId="0" fontId="55" fillId="0" borderId="10" xfId="0" applyFont="1" applyFill="1" applyBorder="1" applyAlignment="1" applyProtection="1">
      <alignment horizontal="center" vertical="center" wrapText="1"/>
      <protection locked="0" hidden="1"/>
    </xf>
    <xf numFmtId="1" fontId="5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5" fontId="55" fillId="0" borderId="10" xfId="0" applyNumberFormat="1" applyFont="1" applyFill="1" applyBorder="1" applyAlignment="1" applyProtection="1">
      <alignment horizontal="left" vertical="center" wrapText="1"/>
      <protection locked="0" hidden="1"/>
    </xf>
    <xf numFmtId="9" fontId="55" fillId="0" borderId="10" xfId="39" applyFont="1" applyFill="1" applyBorder="1" applyAlignment="1" applyProtection="1">
      <alignment horizontal="center" vertical="center" wrapText="1"/>
      <protection locked="0" hidden="1"/>
    </xf>
    <xf numFmtId="165" fontId="55" fillId="0" borderId="10" xfId="51" applyFont="1" applyBorder="1" applyAlignment="1" applyProtection="1">
      <alignment horizontal="center" vertical="center" wrapText="1"/>
      <protection locked="0" hidden="1"/>
    </xf>
    <xf numFmtId="0" fontId="56" fillId="0" borderId="10" xfId="0" applyFont="1" applyFill="1" applyBorder="1" applyAlignment="1" applyProtection="1">
      <alignment horizontal="left" vertical="center" wrapText="1"/>
      <protection locked="0" hidden="1"/>
    </xf>
    <xf numFmtId="0" fontId="1" fillId="0" borderId="10" xfId="0" applyFont="1" applyFill="1" applyBorder="1" applyAlignment="1" applyProtection="1">
      <alignment horizontal="center" vertical="center"/>
      <protection locked="0" hidden="1"/>
    </xf>
    <xf numFmtId="1" fontId="32" fillId="44" borderId="10" xfId="32" applyNumberFormat="1" applyFont="1" applyFill="1" applyBorder="1" applyAlignment="1" applyProtection="1">
      <alignment horizontal="center" vertical="center" wrapText="1"/>
      <protection locked="0" hidden="1"/>
    </xf>
    <xf numFmtId="166" fontId="32" fillId="44" borderId="10" xfId="32" applyNumberFormat="1" applyFont="1" applyFill="1" applyBorder="1" applyAlignment="1" applyProtection="1">
      <alignment horizontal="center" vertical="center" wrapText="1"/>
      <protection locked="0" hidden="1"/>
    </xf>
    <xf numFmtId="0" fontId="57" fillId="45" borderId="10" xfId="0" applyFont="1" applyFill="1" applyBorder="1" applyAlignment="1" applyProtection="1">
      <alignment horizontal="center" vertical="center" wrapText="1"/>
      <protection locked="0" hidden="1"/>
    </xf>
    <xf numFmtId="1" fontId="32" fillId="44" borderId="10" xfId="32" applyNumberFormat="1" applyFont="1" applyFill="1" applyBorder="1" applyAlignment="1" applyProtection="1">
      <alignment horizontal="center" vertical="center" wrapText="1"/>
      <protection locked="0"/>
    </xf>
    <xf numFmtId="165" fontId="32" fillId="44" borderId="10" xfId="5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Protection="1">
      <protection hidden="1"/>
    </xf>
    <xf numFmtId="49" fontId="54" fillId="46" borderId="10" xfId="0" applyNumberFormat="1" applyFont="1" applyFill="1" applyBorder="1" applyAlignment="1">
      <alignment horizontal="left" vertical="center" wrapText="1"/>
    </xf>
    <xf numFmtId="0" fontId="0" fillId="0" borderId="0" xfId="0" applyProtection="1">
      <protection locked="0" hidden="1"/>
    </xf>
    <xf numFmtId="0" fontId="23" fillId="27" borderId="10" xfId="0" applyFont="1" applyFill="1" applyBorder="1" applyAlignment="1" applyProtection="1">
      <alignment horizontal="center" vertical="center" wrapText="1"/>
      <protection hidden="1"/>
    </xf>
    <xf numFmtId="168" fontId="5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vertical="center"/>
      <protection hidden="1"/>
    </xf>
    <xf numFmtId="0" fontId="44" fillId="0" borderId="0" xfId="0" applyFont="1" applyAlignment="1" applyProtection="1">
      <alignment horizontal="left" vertical="center"/>
      <protection hidden="1"/>
    </xf>
    <xf numFmtId="0" fontId="44" fillId="0" borderId="0" xfId="0" applyFont="1" applyBorder="1" applyAlignment="1" applyProtection="1">
      <alignment vertical="center" textRotation="255"/>
      <protection hidden="1"/>
    </xf>
    <xf numFmtId="0" fontId="44" fillId="0" borderId="28" xfId="0" applyFont="1" applyFill="1" applyBorder="1" applyAlignment="1" applyProtection="1">
      <alignment horizontal="left" vertical="center"/>
      <protection hidden="1"/>
    </xf>
    <xf numFmtId="0" fontId="44" fillId="0" borderId="0" xfId="0" applyFont="1" applyAlignment="1" applyProtection="1">
      <alignment vertical="center"/>
      <protection hidden="1"/>
    </xf>
    <xf numFmtId="0" fontId="44" fillId="0" borderId="0" xfId="0" applyFont="1" applyBorder="1" applyAlignment="1" applyProtection="1">
      <alignment vertical="center"/>
      <protection hidden="1"/>
    </xf>
    <xf numFmtId="0" fontId="44" fillId="0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Border="1" applyAlignment="1" applyProtection="1">
      <alignment vertical="center"/>
      <protection hidden="1"/>
    </xf>
    <xf numFmtId="0" fontId="23" fillId="38" borderId="13" xfId="0" applyFont="1" applyFill="1" applyBorder="1" applyAlignment="1" applyProtection="1">
      <alignment vertical="center"/>
      <protection hidden="1"/>
    </xf>
    <xf numFmtId="0" fontId="23" fillId="38" borderId="0" xfId="0" applyFont="1" applyFill="1" applyBorder="1" applyAlignment="1" applyProtection="1">
      <alignment vertical="center"/>
      <protection hidden="1"/>
    </xf>
    <xf numFmtId="0" fontId="23" fillId="38" borderId="14" xfId="0" applyFont="1" applyFill="1" applyBorder="1" applyAlignment="1" applyProtection="1">
      <alignment vertical="center"/>
      <protection hidden="1"/>
    </xf>
    <xf numFmtId="0" fontId="23" fillId="0" borderId="15" xfId="34" applyFont="1" applyBorder="1" applyAlignment="1">
      <alignment horizontal="left" vertical="center" wrapText="1"/>
    </xf>
    <xf numFmtId="0" fontId="23" fillId="28" borderId="0" xfId="0" applyFont="1" applyFill="1" applyBorder="1" applyAlignment="1" applyProtection="1">
      <alignment vertical="center"/>
      <protection hidden="1"/>
    </xf>
    <xf numFmtId="165" fontId="23" fillId="28" borderId="0" xfId="0" applyNumberFormat="1" applyFont="1" applyFill="1" applyBorder="1" applyAlignment="1" applyProtection="1">
      <alignment vertical="center"/>
      <protection hidden="1"/>
    </xf>
    <xf numFmtId="0" fontId="23" fillId="0" borderId="13" xfId="34" applyFont="1" applyBorder="1" applyAlignment="1">
      <alignment vertical="center" wrapText="1"/>
    </xf>
    <xf numFmtId="164" fontId="23" fillId="28" borderId="0" xfId="31" applyFont="1" applyFill="1" applyBorder="1" applyAlignment="1" applyProtection="1">
      <alignment vertical="center"/>
      <protection hidden="1"/>
    </xf>
    <xf numFmtId="0" fontId="23" fillId="0" borderId="15" xfId="34" applyFont="1" applyBorder="1" applyAlignment="1">
      <alignment vertical="center" wrapText="1"/>
    </xf>
    <xf numFmtId="0" fontId="23" fillId="0" borderId="14" xfId="0" applyFont="1" applyBorder="1" applyAlignment="1" applyProtection="1">
      <alignment vertical="center"/>
      <protection hidden="1"/>
    </xf>
    <xf numFmtId="165" fontId="22" fillId="0" borderId="16" xfId="0" applyNumberFormat="1" applyFont="1" applyFill="1" applyBorder="1" applyAlignment="1" applyProtection="1">
      <alignment horizontal="right" vertical="center" wrapText="1"/>
      <protection hidden="1"/>
    </xf>
    <xf numFmtId="165" fontId="23" fillId="0" borderId="10" xfId="51" applyFont="1" applyBorder="1" applyAlignment="1" applyProtection="1">
      <alignment horizontal="right" vertical="center" wrapText="1"/>
      <protection hidden="1"/>
    </xf>
    <xf numFmtId="165" fontId="23" fillId="0" borderId="16" xfId="51" applyFont="1" applyBorder="1" applyAlignment="1" applyProtection="1">
      <alignment horizontal="right" vertical="center" wrapText="1"/>
      <protection hidden="1"/>
    </xf>
    <xf numFmtId="165" fontId="23" fillId="0" borderId="10" xfId="51" applyFont="1" applyBorder="1" applyAlignment="1" applyProtection="1">
      <alignment vertical="center"/>
      <protection hidden="1"/>
    </xf>
    <xf numFmtId="165" fontId="23" fillId="0" borderId="16" xfId="51" applyFont="1" applyBorder="1" applyAlignment="1" applyProtection="1">
      <alignment vertical="center"/>
      <protection hidden="1"/>
    </xf>
    <xf numFmtId="165" fontId="23" fillId="0" borderId="20" xfId="51" applyFont="1" applyBorder="1" applyAlignment="1" applyProtection="1">
      <alignment vertical="center"/>
      <protection hidden="1"/>
    </xf>
    <xf numFmtId="165" fontId="23" fillId="0" borderId="21" xfId="51" applyFont="1" applyBorder="1" applyAlignment="1" applyProtection="1">
      <alignment vertical="center"/>
      <protection hidden="1"/>
    </xf>
    <xf numFmtId="0" fontId="23" fillId="0" borderId="37" xfId="0" applyFont="1" applyBorder="1" applyAlignment="1" applyProtection="1">
      <alignment vertical="center"/>
      <protection hidden="1"/>
    </xf>
    <xf numFmtId="0" fontId="23" fillId="0" borderId="38" xfId="0" applyFont="1" applyBorder="1" applyAlignment="1" applyProtection="1">
      <alignment vertical="center"/>
      <protection hidden="1"/>
    </xf>
    <xf numFmtId="0" fontId="23" fillId="0" borderId="39" xfId="0" applyFont="1" applyBorder="1" applyAlignment="1" applyProtection="1">
      <alignment vertical="center"/>
      <protection hidden="1"/>
    </xf>
    <xf numFmtId="0" fontId="27" fillId="0" borderId="26" xfId="0" applyFont="1" applyBorder="1" applyAlignment="1" applyProtection="1">
      <alignment vertical="center"/>
      <protection hidden="1"/>
    </xf>
    <xf numFmtId="0" fontId="2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horizontal="right" vertical="center" wrapText="1"/>
      <protection hidden="1"/>
    </xf>
    <xf numFmtId="0" fontId="23" fillId="0" borderId="43" xfId="0" applyFont="1" applyBorder="1" applyAlignment="1" applyProtection="1">
      <alignment vertical="center"/>
      <protection hidden="1"/>
    </xf>
    <xf numFmtId="0" fontId="21" fillId="0" borderId="26" xfId="0" applyFont="1" applyBorder="1" applyAlignment="1" applyProtection="1">
      <alignment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3" fillId="0" borderId="40" xfId="0" applyFont="1" applyBorder="1" applyAlignment="1" applyProtection="1">
      <alignment vertical="center"/>
      <protection hidden="1"/>
    </xf>
    <xf numFmtId="0" fontId="23" fillId="0" borderId="27" xfId="0" applyFont="1" applyBorder="1" applyAlignment="1" applyProtection="1">
      <alignment vertical="center"/>
      <protection hidden="1"/>
    </xf>
    <xf numFmtId="0" fontId="23" fillId="0" borderId="41" xfId="0" applyFont="1" applyBorder="1" applyAlignment="1" applyProtection="1">
      <alignment vertical="center"/>
      <protection hidden="1"/>
    </xf>
    <xf numFmtId="0" fontId="0" fillId="0" borderId="0" xfId="0" applyProtection="1">
      <protection locked="0" hidden="1"/>
    </xf>
    <xf numFmtId="0" fontId="22" fillId="0" borderId="17" xfId="0" applyFont="1" applyBorder="1" applyAlignment="1" applyProtection="1">
      <alignment horizontal="right" vertical="center" wrapText="1"/>
      <protection hidden="1"/>
    </xf>
    <xf numFmtId="0" fontId="43" fillId="30" borderId="0" xfId="0" applyFont="1" applyFill="1" applyAlignment="1" applyProtection="1">
      <alignment horizontal="center" vertical="center"/>
    </xf>
    <xf numFmtId="0" fontId="23" fillId="0" borderId="0" xfId="0" applyFont="1" applyFill="1" applyBorder="1" applyProtection="1">
      <protection hidden="1"/>
    </xf>
    <xf numFmtId="0" fontId="23" fillId="31" borderId="10" xfId="0" applyFont="1" applyFill="1" applyBorder="1" applyProtection="1">
      <protection hidden="1"/>
    </xf>
    <xf numFmtId="165" fontId="23" fillId="0" borderId="10" xfId="0" applyNumberFormat="1" applyFont="1" applyFill="1" applyBorder="1" applyAlignment="1" applyProtection="1">
      <alignment horizontal="center" wrapText="1"/>
      <protection hidden="1"/>
    </xf>
    <xf numFmtId="0" fontId="23" fillId="0" borderId="10" xfId="0" applyFont="1" applyFill="1" applyBorder="1" applyAlignment="1" applyProtection="1">
      <alignment horizontal="center" wrapText="1"/>
      <protection hidden="1"/>
    </xf>
    <xf numFmtId="0" fontId="43" fillId="30" borderId="0" xfId="0" applyFont="1" applyFill="1" applyBorder="1" applyAlignment="1" applyProtection="1">
      <alignment horizontal="center" vertical="center"/>
    </xf>
    <xf numFmtId="0" fontId="38" fillId="0" borderId="0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10" fontId="0" fillId="0" borderId="0" xfId="39" applyNumberFormat="1" applyFont="1" applyBorder="1" applyProtection="1"/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38" xfId="0" applyFont="1" applyBorder="1" applyAlignment="1" applyProtection="1">
      <alignment horizontal="left" vertical="center"/>
      <protection locked="0" hidden="1"/>
    </xf>
    <xf numFmtId="165" fontId="59" fillId="0" borderId="10" xfId="51" applyFont="1" applyBorder="1" applyAlignment="1" applyProtection="1">
      <alignment horizontal="center" vertical="center" wrapText="1"/>
      <protection locked="0" hidden="1"/>
    </xf>
    <xf numFmtId="0" fontId="59" fillId="0" borderId="0" xfId="0" applyFont="1" applyAlignment="1" applyProtection="1">
      <alignment horizontal="center" vertical="center" wrapText="1"/>
      <protection hidden="1"/>
    </xf>
    <xf numFmtId="0" fontId="59" fillId="36" borderId="10" xfId="0" applyFont="1" applyFill="1" applyBorder="1" applyAlignment="1" applyProtection="1">
      <alignment horizontal="center" vertical="center" wrapText="1"/>
      <protection hidden="1"/>
    </xf>
    <xf numFmtId="0" fontId="59" fillId="36" borderId="0" xfId="0" applyFont="1" applyFill="1" applyBorder="1" applyAlignment="1" applyProtection="1">
      <alignment horizontal="center" vertical="center" wrapText="1"/>
      <protection hidden="1"/>
    </xf>
    <xf numFmtId="0" fontId="59" fillId="0" borderId="10" xfId="0" applyFont="1" applyBorder="1" applyAlignment="1" applyProtection="1">
      <alignment horizontal="left" vertical="center" wrapText="1"/>
      <protection hidden="1"/>
    </xf>
    <xf numFmtId="0" fontId="23" fillId="0" borderId="0" xfId="0" applyFont="1" applyBorder="1" applyProtection="1">
      <protection hidden="1"/>
    </xf>
    <xf numFmtId="0" fontId="23" fillId="0" borderId="0" xfId="0" applyFont="1" applyBorder="1" applyAlignment="1" applyProtection="1">
      <alignment horizontal="left"/>
      <protection hidden="1"/>
    </xf>
    <xf numFmtId="0" fontId="23" fillId="0" borderId="0" xfId="0" applyFont="1"/>
    <xf numFmtId="1" fontId="23" fillId="0" borderId="10" xfId="0" applyNumberFormat="1" applyFont="1" applyBorder="1" applyProtection="1">
      <protection hidden="1"/>
    </xf>
    <xf numFmtId="165" fontId="23" fillId="0" borderId="10" xfId="0" applyNumberFormat="1" applyFont="1" applyBorder="1" applyProtection="1">
      <protection hidden="1"/>
    </xf>
    <xf numFmtId="0" fontId="22" fillId="0" borderId="27" xfId="0" applyFont="1" applyFill="1" applyBorder="1" applyAlignment="1" applyProtection="1">
      <alignment vertical="center" wrapText="1"/>
      <protection hidden="1"/>
    </xf>
    <xf numFmtId="1" fontId="23" fillId="0" borderId="10" xfId="0" applyNumberFormat="1" applyFont="1" applyBorder="1" applyProtection="1">
      <protection locked="0" hidden="1"/>
    </xf>
    <xf numFmtId="0" fontId="23" fillId="0" borderId="10" xfId="0" applyFont="1" applyBorder="1"/>
    <xf numFmtId="0" fontId="23" fillId="0" borderId="10" xfId="0" applyFont="1" applyFill="1" applyBorder="1" applyProtection="1">
      <protection locked="0" hidden="1"/>
    </xf>
    <xf numFmtId="0" fontId="25" fillId="0" borderId="10" xfId="0" applyFont="1" applyFill="1" applyBorder="1" applyAlignment="1" applyProtection="1">
      <alignment horizontal="left" vertical="center"/>
      <protection locked="0" hidden="1"/>
    </xf>
    <xf numFmtId="0" fontId="25" fillId="0" borderId="10" xfId="0" applyFont="1" applyFill="1" applyBorder="1" applyAlignment="1" applyProtection="1">
      <alignment horizontal="center" vertical="center"/>
      <protection locked="0" hidden="1"/>
    </xf>
    <xf numFmtId="14" fontId="2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23" fillId="0" borderId="10" xfId="0" applyNumberFormat="1" applyFont="1" applyFill="1" applyBorder="1" applyProtection="1">
      <protection locked="0" hidden="1"/>
    </xf>
    <xf numFmtId="0" fontId="23" fillId="0" borderId="10" xfId="0" applyFont="1" applyFill="1" applyBorder="1" applyAlignment="1" applyProtection="1">
      <alignment horizontal="center"/>
      <protection locked="0" hidden="1"/>
    </xf>
    <xf numFmtId="0" fontId="23" fillId="0" borderId="10" xfId="0" applyFont="1" applyFill="1" applyBorder="1" applyAlignment="1" applyProtection="1">
      <alignment horizontal="left"/>
      <protection locked="0" hidden="1"/>
    </xf>
    <xf numFmtId="165" fontId="23" fillId="0" borderId="10" xfId="51" applyFont="1" applyFill="1" applyBorder="1" applyAlignment="1" applyProtection="1">
      <alignment vertical="center"/>
      <protection locked="0" hidden="1"/>
    </xf>
    <xf numFmtId="165" fontId="23" fillId="35" borderId="10" xfId="51" applyFont="1" applyFill="1" applyBorder="1" applyAlignment="1" applyProtection="1">
      <alignment horizontal="center" vertical="center"/>
      <protection locked="0" hidden="1"/>
    </xf>
    <xf numFmtId="165" fontId="23" fillId="0" borderId="10" xfId="51" applyFont="1" applyFill="1" applyBorder="1" applyAlignment="1" applyProtection="1">
      <alignment horizontal="center" vertical="center"/>
      <protection locked="0" hidden="1"/>
    </xf>
    <xf numFmtId="0" fontId="23" fillId="0" borderId="10" xfId="0" applyFont="1" applyFill="1" applyBorder="1" applyAlignment="1" applyProtection="1">
      <protection locked="0" hidden="1"/>
    </xf>
    <xf numFmtId="165" fontId="23" fillId="0" borderId="10" xfId="51" applyFont="1" applyFill="1" applyBorder="1" applyProtection="1">
      <protection locked="0" hidden="1"/>
    </xf>
    <xf numFmtId="1" fontId="23" fillId="0" borderId="10" xfId="0" applyNumberFormat="1" applyFont="1" applyFill="1" applyBorder="1" applyProtection="1">
      <protection locked="0" hidden="1"/>
    </xf>
    <xf numFmtId="14" fontId="23" fillId="0" borderId="10" xfId="0" applyNumberFormat="1" applyFont="1" applyFill="1" applyBorder="1" applyProtection="1">
      <protection locked="0" hidden="1"/>
    </xf>
    <xf numFmtId="2" fontId="23" fillId="0" borderId="10" xfId="31" applyNumberFormat="1" applyFont="1" applyFill="1" applyBorder="1" applyProtection="1">
      <protection locked="0" hidden="1"/>
    </xf>
    <xf numFmtId="165" fontId="23" fillId="0" borderId="10" xfId="0" applyNumberFormat="1" applyFont="1" applyFill="1" applyBorder="1" applyProtection="1">
      <protection locked="0" hidden="1"/>
    </xf>
    <xf numFmtId="165" fontId="23" fillId="0" borderId="10" xfId="0" applyNumberFormat="1" applyFont="1" applyFill="1" applyBorder="1" applyProtection="1">
      <protection hidden="1"/>
    </xf>
    <xf numFmtId="1" fontId="23" fillId="0" borderId="10" xfId="0" applyNumberFormat="1" applyFont="1" applyFill="1" applyBorder="1" applyAlignment="1" applyProtection="1">
      <alignment horizontal="center"/>
      <protection locked="0" hidden="1"/>
    </xf>
    <xf numFmtId="0" fontId="23" fillId="0" borderId="10" xfId="0" applyFont="1" applyBorder="1" applyProtection="1">
      <protection locked="0" hidden="1"/>
    </xf>
    <xf numFmtId="0" fontId="23" fillId="0" borderId="0" xfId="0" applyFont="1" applyProtection="1">
      <protection locked="0" hidden="1"/>
    </xf>
    <xf numFmtId="0" fontId="25" fillId="28" borderId="10" xfId="0" applyFont="1" applyFill="1" applyBorder="1" applyAlignment="1" applyProtection="1">
      <alignment horizontal="left" vertical="center"/>
      <protection locked="0" hidden="1"/>
    </xf>
    <xf numFmtId="2" fontId="23" fillId="0" borderId="0" xfId="0" applyNumberFormat="1" applyFont="1" applyFill="1" applyBorder="1" applyProtection="1">
      <protection hidden="1"/>
    </xf>
    <xf numFmtId="0" fontId="23" fillId="0" borderId="0" xfId="0" applyFont="1" applyAlignment="1" applyProtection="1">
      <alignment horizontal="center"/>
      <protection hidden="1"/>
    </xf>
    <xf numFmtId="0" fontId="23" fillId="31" borderId="37" xfId="0" applyFont="1" applyFill="1" applyBorder="1" applyAlignment="1" applyProtection="1">
      <alignment horizontal="center" wrapText="1"/>
      <protection hidden="1"/>
    </xf>
    <xf numFmtId="0" fontId="23" fillId="31" borderId="37" xfId="0" applyFont="1" applyFill="1" applyBorder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/>
      <protection hidden="1"/>
    </xf>
    <xf numFmtId="2" fontId="23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31" borderId="40" xfId="0" applyFont="1" applyFill="1" applyBorder="1" applyAlignment="1" applyProtection="1">
      <alignment horizontal="center" vertical="center" wrapText="1"/>
      <protection hidden="1"/>
    </xf>
    <xf numFmtId="0" fontId="23" fillId="31" borderId="4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2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protection hidden="1"/>
    </xf>
    <xf numFmtId="0" fontId="23" fillId="0" borderId="42" xfId="0" applyFont="1" applyBorder="1" applyAlignment="1" applyProtection="1">
      <protection hidden="1"/>
    </xf>
    <xf numFmtId="0" fontId="23" fillId="0" borderId="42" xfId="0" applyFont="1" applyBorder="1" applyProtection="1">
      <protection hidden="1"/>
    </xf>
    <xf numFmtId="0" fontId="23" fillId="0" borderId="10" xfId="0" applyFont="1" applyBorder="1" applyProtection="1">
      <protection hidden="1"/>
    </xf>
    <xf numFmtId="0" fontId="22" fillId="0" borderId="22" xfId="0" applyFont="1" applyBorder="1" applyProtection="1">
      <protection locked="0" hidden="1"/>
    </xf>
    <xf numFmtId="0" fontId="23" fillId="0" borderId="23" xfId="0" applyFont="1" applyBorder="1" applyProtection="1">
      <protection locked="0" hidden="1"/>
    </xf>
    <xf numFmtId="0" fontId="23" fillId="0" borderId="24" xfId="0" applyFont="1" applyBorder="1" applyProtection="1">
      <protection locked="0" hidden="1"/>
    </xf>
    <xf numFmtId="0" fontId="23" fillId="0" borderId="13" xfId="0" applyFont="1" applyBorder="1" applyProtection="1">
      <protection locked="0" hidden="1"/>
    </xf>
    <xf numFmtId="0" fontId="23" fillId="0" borderId="0" xfId="0" applyFont="1" applyBorder="1" applyProtection="1">
      <protection locked="0" hidden="1"/>
    </xf>
    <xf numFmtId="0" fontId="23" fillId="0" borderId="14" xfId="0" applyFont="1" applyBorder="1" applyProtection="1">
      <protection locked="0" hidden="1"/>
    </xf>
    <xf numFmtId="0" fontId="23" fillId="0" borderId="0" xfId="0" applyFont="1" applyAlignment="1" applyProtection="1">
      <alignment vertical="center" wrapText="1"/>
      <protection hidden="1"/>
    </xf>
    <xf numFmtId="0" fontId="60" fillId="25" borderId="10" xfId="35" applyFont="1" applyFill="1" applyBorder="1" applyAlignment="1" applyProtection="1">
      <alignment horizontal="center" vertical="center" wrapText="1"/>
      <protection hidden="1"/>
    </xf>
    <xf numFmtId="165" fontId="23" fillId="0" borderId="0" xfId="51" applyFont="1" applyAlignment="1" applyProtection="1">
      <alignment vertical="center" wrapText="1"/>
      <protection hidden="1"/>
    </xf>
    <xf numFmtId="0" fontId="59" fillId="0" borderId="10" xfId="0" applyFont="1" applyFill="1" applyBorder="1" applyAlignment="1" applyProtection="1">
      <alignment horizontal="left" vertical="center"/>
      <protection hidden="1"/>
    </xf>
    <xf numFmtId="0" fontId="60" fillId="0" borderId="10" xfId="35" applyFont="1" applyFill="1" applyBorder="1" applyAlignment="1" applyProtection="1">
      <protection hidden="1"/>
    </xf>
    <xf numFmtId="0" fontId="23" fillId="0" borderId="10" xfId="0" applyFont="1" applyFill="1" applyBorder="1" applyAlignment="1" applyProtection="1">
      <alignment horizontal="left" vertical="center" wrapText="1"/>
      <protection hidden="1"/>
    </xf>
    <xf numFmtId="49" fontId="61" fillId="42" borderId="10" xfId="0" applyNumberFormat="1" applyFont="1" applyFill="1" applyBorder="1" applyAlignment="1">
      <alignment horizontal="left" vertical="center" wrapText="1"/>
    </xf>
    <xf numFmtId="49" fontId="61" fillId="42" borderId="10" xfId="0" applyNumberFormat="1" applyFont="1" applyFill="1" applyBorder="1" applyAlignment="1">
      <alignment horizontal="center" vertical="center" wrapText="1"/>
    </xf>
    <xf numFmtId="0" fontId="60" fillId="0" borderId="10" xfId="35" applyFont="1" applyFill="1" applyBorder="1" applyAlignment="1" applyProtection="1">
      <alignment wrapText="1"/>
      <protection hidden="1"/>
    </xf>
    <xf numFmtId="0" fontId="59" fillId="0" borderId="10" xfId="0" applyFont="1" applyBorder="1" applyAlignment="1" applyProtection="1">
      <alignment horizontal="left" vertical="center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59" fillId="0" borderId="0" xfId="0" applyFont="1" applyAlignment="1" applyProtection="1">
      <alignment horizontal="center" vertical="center"/>
      <protection hidden="1"/>
    </xf>
    <xf numFmtId="0" fontId="59" fillId="0" borderId="0" xfId="0" applyFont="1" applyAlignment="1" applyProtection="1">
      <alignment horizontal="left" vertical="center"/>
      <protection hidden="1"/>
    </xf>
    <xf numFmtId="0" fontId="44" fillId="33" borderId="10" xfId="0" applyFont="1" applyFill="1" applyBorder="1" applyAlignment="1" applyProtection="1">
      <alignment horizontal="center" vertical="center" textRotation="90"/>
      <protection hidden="1"/>
    </xf>
    <xf numFmtId="0" fontId="44" fillId="33" borderId="10" xfId="0" applyFont="1" applyFill="1" applyBorder="1" applyAlignment="1" applyProtection="1">
      <alignment horizontal="center" vertical="center" textRotation="90" wrapText="1"/>
      <protection hidden="1"/>
    </xf>
    <xf numFmtId="0" fontId="44" fillId="0" borderId="0" xfId="0" applyFont="1" applyProtection="1">
      <protection hidden="1"/>
    </xf>
    <xf numFmtId="165" fontId="23" fillId="0" borderId="10" xfId="51" applyFont="1" applyFill="1" applyBorder="1" applyAlignment="1" applyProtection="1">
      <alignment wrapText="1"/>
      <protection locked="0" hidden="1"/>
    </xf>
    <xf numFmtId="0" fontId="62" fillId="0" borderId="10" xfId="0" applyFont="1" applyFill="1" applyBorder="1" applyAlignment="1" applyProtection="1">
      <alignment horizontal="left" vertical="center" wrapText="1"/>
      <protection locked="0" hidden="1"/>
    </xf>
    <xf numFmtId="0" fontId="25" fillId="0" borderId="10" xfId="0" applyFont="1" applyFill="1" applyBorder="1" applyAlignment="1" applyProtection="1">
      <alignment horizontal="left" vertical="center" wrapText="1"/>
      <protection locked="0" hidden="1"/>
    </xf>
    <xf numFmtId="0" fontId="23" fillId="0" borderId="10" xfId="0" applyFont="1" applyFill="1" applyBorder="1" applyAlignment="1" applyProtection="1">
      <alignment horizontal="left" wrapText="1"/>
      <protection locked="0" hidden="1"/>
    </xf>
    <xf numFmtId="49" fontId="55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168" fontId="23" fillId="28" borderId="10" xfId="0" applyNumberFormat="1" applyFont="1" applyFill="1" applyBorder="1" applyProtection="1">
      <protection locked="0" hidden="1"/>
    </xf>
    <xf numFmtId="0" fontId="22" fillId="24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Fill="1" applyBorder="1" applyAlignment="1" applyProtection="1">
      <alignment horizontal="center" vertical="center" wrapText="1"/>
      <protection hidden="1"/>
    </xf>
    <xf numFmtId="0" fontId="23" fillId="31" borderId="11" xfId="0" applyFont="1" applyFill="1" applyBorder="1" applyAlignment="1" applyProtection="1">
      <alignment horizontal="center" vertical="center" wrapText="1"/>
      <protection hidden="1"/>
    </xf>
    <xf numFmtId="0" fontId="23" fillId="31" borderId="36" xfId="0" applyFont="1" applyFill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 wrapText="1"/>
      <protection locked="0" hidden="1"/>
    </xf>
    <xf numFmtId="0" fontId="22" fillId="0" borderId="0" xfId="0" applyFont="1" applyBorder="1" applyAlignment="1" applyProtection="1">
      <alignment horizontal="center" wrapText="1"/>
      <protection locked="0" hidden="1"/>
    </xf>
    <xf numFmtId="0" fontId="23" fillId="31" borderId="11" xfId="0" applyFont="1" applyFill="1" applyBorder="1" applyAlignment="1" applyProtection="1">
      <alignment horizontal="center" wrapText="1"/>
      <protection hidden="1"/>
    </xf>
    <xf numFmtId="0" fontId="23" fillId="31" borderId="36" xfId="0" applyFont="1" applyFill="1" applyBorder="1" applyAlignment="1" applyProtection="1">
      <alignment horizontal="center" wrapText="1"/>
      <protection hidden="1"/>
    </xf>
    <xf numFmtId="0" fontId="23" fillId="31" borderId="37" xfId="0" applyFont="1" applyFill="1" applyBorder="1" applyAlignment="1" applyProtection="1">
      <alignment horizontal="center" wrapText="1"/>
      <protection hidden="1"/>
    </xf>
    <xf numFmtId="0" fontId="23" fillId="31" borderId="38" xfId="0" applyFont="1" applyFill="1" applyBorder="1" applyAlignment="1" applyProtection="1">
      <alignment horizontal="center" wrapText="1"/>
      <protection hidden="1"/>
    </xf>
    <xf numFmtId="0" fontId="23" fillId="31" borderId="39" xfId="0" applyFont="1" applyFill="1" applyBorder="1" applyAlignment="1" applyProtection="1">
      <alignment horizontal="center" wrapText="1"/>
      <protection hidden="1"/>
    </xf>
    <xf numFmtId="0" fontId="23" fillId="31" borderId="40" xfId="0" applyFont="1" applyFill="1" applyBorder="1" applyAlignment="1" applyProtection="1">
      <alignment horizontal="center" wrapText="1"/>
      <protection hidden="1"/>
    </xf>
    <xf numFmtId="0" fontId="23" fillId="31" borderId="27" xfId="0" applyFont="1" applyFill="1" applyBorder="1" applyAlignment="1" applyProtection="1">
      <alignment horizontal="center" wrapText="1"/>
      <protection hidden="1"/>
    </xf>
    <xf numFmtId="0" fontId="23" fillId="31" borderId="41" xfId="0" applyFont="1" applyFill="1" applyBorder="1" applyAlignment="1" applyProtection="1">
      <alignment horizontal="center" wrapText="1"/>
      <protection hidden="1"/>
    </xf>
    <xf numFmtId="0" fontId="22" fillId="31" borderId="11" xfId="0" applyFont="1" applyFill="1" applyBorder="1" applyAlignment="1" applyProtection="1">
      <alignment horizontal="center" vertical="center" wrapText="1"/>
      <protection hidden="1"/>
    </xf>
    <xf numFmtId="0" fontId="22" fillId="31" borderId="36" xfId="0" applyFont="1" applyFill="1" applyBorder="1" applyAlignment="1" applyProtection="1">
      <alignment horizontal="center" vertical="center" wrapText="1"/>
      <protection hidden="1"/>
    </xf>
    <xf numFmtId="165" fontId="23" fillId="0" borderId="42" xfId="0" applyNumberFormat="1" applyFont="1" applyFill="1" applyBorder="1" applyAlignment="1" applyProtection="1">
      <alignment horizontal="center" wrapText="1"/>
      <protection hidden="1"/>
    </xf>
    <xf numFmtId="0" fontId="23" fillId="0" borderId="12" xfId="0" applyFont="1" applyFill="1" applyBorder="1" applyAlignment="1" applyProtection="1">
      <alignment horizontal="center" wrapText="1"/>
      <protection hidden="1"/>
    </xf>
    <xf numFmtId="0" fontId="25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33" fillId="0" borderId="23" xfId="0" applyFont="1" applyBorder="1" applyAlignment="1" applyProtection="1">
      <alignment horizontal="right" wrapText="1"/>
      <protection hidden="1"/>
    </xf>
    <xf numFmtId="0" fontId="0" fillId="0" borderId="23" xfId="0" applyBorder="1" applyProtection="1">
      <protection hidden="1"/>
    </xf>
    <xf numFmtId="0" fontId="0" fillId="0" borderId="0" xfId="0" applyProtection="1">
      <protection hidden="1"/>
    </xf>
    <xf numFmtId="0" fontId="3" fillId="24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24" borderId="22" xfId="0" applyFont="1" applyFill="1" applyBorder="1" applyAlignment="1" applyProtection="1">
      <alignment horizontal="center" vertical="center" wrapText="1"/>
      <protection hidden="1"/>
    </xf>
    <xf numFmtId="0" fontId="3" fillId="24" borderId="23" xfId="0" applyFont="1" applyFill="1" applyBorder="1" applyAlignment="1" applyProtection="1">
      <alignment horizontal="center" vertical="center" wrapText="1"/>
      <protection hidden="1"/>
    </xf>
    <xf numFmtId="0" fontId="3" fillId="24" borderId="24" xfId="0" applyFont="1" applyFill="1" applyBorder="1" applyAlignment="1" applyProtection="1">
      <alignment horizontal="center" vertical="center" wrapText="1"/>
      <protection hidden="1"/>
    </xf>
    <xf numFmtId="0" fontId="30" fillId="0" borderId="26" xfId="0" applyFont="1" applyFill="1" applyBorder="1" applyAlignment="1" applyProtection="1">
      <alignment horizontal="left"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0" fillId="0" borderId="43" xfId="0" applyFont="1" applyFill="1" applyBorder="1" applyAlignment="1" applyProtection="1">
      <alignment horizontal="left" vertical="center" wrapText="1"/>
      <protection hidden="1"/>
    </xf>
    <xf numFmtId="0" fontId="22" fillId="0" borderId="28" xfId="0" applyFont="1" applyBorder="1" applyAlignment="1" applyProtection="1">
      <alignment horizontal="center" vertical="center" wrapText="1"/>
      <protection hidden="1"/>
    </xf>
    <xf numFmtId="0" fontId="22" fillId="0" borderId="42" xfId="0" applyFont="1" applyBorder="1" applyAlignment="1" applyProtection="1">
      <alignment horizontal="center" vertical="center" wrapText="1"/>
      <protection hidden="1"/>
    </xf>
    <xf numFmtId="0" fontId="22" fillId="0" borderId="12" xfId="0" applyFont="1" applyBorder="1" applyAlignment="1" applyProtection="1">
      <alignment horizontal="center" vertical="center" wrapText="1"/>
      <protection hidden="1"/>
    </xf>
    <xf numFmtId="165" fontId="22" fillId="0" borderId="28" xfId="51" applyFont="1" applyBorder="1" applyAlignment="1" applyProtection="1">
      <alignment horizontal="center" vertical="center" wrapText="1"/>
      <protection hidden="1"/>
    </xf>
    <xf numFmtId="165" fontId="22" fillId="0" borderId="42" xfId="51" applyFont="1" applyBorder="1" applyAlignment="1" applyProtection="1">
      <alignment horizontal="center" vertical="center" wrapText="1"/>
      <protection hidden="1"/>
    </xf>
    <xf numFmtId="165" fontId="22" fillId="0" borderId="44" xfId="51" applyFont="1" applyBorder="1" applyAlignment="1" applyProtection="1">
      <alignment horizontal="center" vertical="center" wrapText="1"/>
      <protection hidden="1"/>
    </xf>
    <xf numFmtId="0" fontId="23" fillId="43" borderId="28" xfId="0" applyFont="1" applyFill="1" applyBorder="1" applyAlignment="1" applyProtection="1">
      <alignment horizontal="center" vertical="center" wrapText="1"/>
      <protection locked="0" hidden="1"/>
    </xf>
    <xf numFmtId="0" fontId="23" fillId="43" borderId="42" xfId="0" applyFont="1" applyFill="1" applyBorder="1" applyAlignment="1" applyProtection="1">
      <alignment horizontal="center" vertical="center" wrapText="1"/>
      <protection locked="0" hidden="1"/>
    </xf>
    <xf numFmtId="0" fontId="23" fillId="43" borderId="12" xfId="0" applyFont="1" applyFill="1" applyBorder="1" applyAlignment="1" applyProtection="1">
      <alignment horizontal="center" vertical="center" wrapText="1"/>
      <protection locked="0" hidden="1"/>
    </xf>
    <xf numFmtId="0" fontId="23" fillId="40" borderId="28" xfId="0" applyFont="1" applyFill="1" applyBorder="1" applyAlignment="1" applyProtection="1">
      <alignment horizontal="center" vertical="center" wrapText="1"/>
      <protection hidden="1"/>
    </xf>
    <xf numFmtId="0" fontId="23" fillId="40" borderId="42" xfId="0" applyFont="1" applyFill="1" applyBorder="1" applyAlignment="1" applyProtection="1">
      <alignment horizontal="center" vertical="center" wrapText="1"/>
      <protection hidden="1"/>
    </xf>
    <xf numFmtId="0" fontId="23" fillId="40" borderId="12" xfId="0" applyFont="1" applyFill="1" applyBorder="1" applyAlignment="1" applyProtection="1">
      <alignment horizontal="center" vertical="center" wrapText="1"/>
      <protection hidden="1"/>
    </xf>
    <xf numFmtId="0" fontId="23" fillId="32" borderId="11" xfId="0" applyFont="1" applyFill="1" applyBorder="1" applyAlignment="1" applyProtection="1">
      <alignment horizontal="center" vertical="center" wrapText="1"/>
      <protection hidden="1"/>
    </xf>
    <xf numFmtId="0" fontId="23" fillId="32" borderId="46" xfId="0" applyFont="1" applyFill="1" applyBorder="1" applyAlignment="1" applyProtection="1">
      <alignment horizontal="center" vertical="center" wrapText="1"/>
      <protection hidden="1"/>
    </xf>
    <xf numFmtId="0" fontId="23" fillId="32" borderId="36" xfId="0" applyFont="1" applyFill="1" applyBorder="1" applyAlignment="1" applyProtection="1">
      <alignment horizontal="center" vertical="center" wrapText="1"/>
      <protection hidden="1"/>
    </xf>
    <xf numFmtId="0" fontId="23" fillId="0" borderId="16" xfId="0" applyFont="1" applyFill="1" applyBorder="1" applyAlignment="1" applyProtection="1">
      <alignment horizontal="center" vertical="center" wrapText="1"/>
      <protection hidden="1"/>
    </xf>
    <xf numFmtId="0" fontId="23" fillId="27" borderId="28" xfId="0" applyFont="1" applyFill="1" applyBorder="1" applyAlignment="1" applyProtection="1">
      <alignment horizontal="center" vertical="center" wrapText="1"/>
      <protection locked="0" hidden="1"/>
    </xf>
    <xf numFmtId="0" fontId="23" fillId="27" borderId="42" xfId="0" applyFont="1" applyFill="1" applyBorder="1" applyAlignment="1" applyProtection="1">
      <alignment horizontal="center" vertical="center" wrapText="1"/>
      <protection locked="0" hidden="1"/>
    </xf>
    <xf numFmtId="0" fontId="23" fillId="27" borderId="12" xfId="0" applyFont="1" applyFill="1" applyBorder="1" applyAlignment="1" applyProtection="1">
      <alignment horizontal="center" vertical="center" wrapText="1"/>
      <protection locked="0" hidden="1"/>
    </xf>
    <xf numFmtId="0" fontId="33" fillId="0" borderId="0" xfId="0" applyFont="1" applyBorder="1" applyAlignment="1" applyProtection="1">
      <alignment horizontal="right" vertical="center" wrapText="1"/>
      <protection hidden="1"/>
    </xf>
    <xf numFmtId="0" fontId="22" fillId="0" borderId="33" xfId="0" applyFont="1" applyBorder="1" applyAlignment="1" applyProtection="1">
      <alignment horizontal="right" vertical="center" wrapText="1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45" xfId="0" applyBorder="1" applyAlignment="1" applyProtection="1">
      <alignment vertical="center"/>
      <protection hidden="1"/>
    </xf>
    <xf numFmtId="0" fontId="22" fillId="0" borderId="17" xfId="0" applyFont="1" applyBorder="1" applyAlignment="1" applyProtection="1">
      <alignment horizontal="right" vertical="center" wrapText="1"/>
      <protection hidden="1"/>
    </xf>
    <xf numFmtId="0" fontId="22" fillId="0" borderId="42" xfId="0" applyFont="1" applyBorder="1" applyAlignment="1" applyProtection="1">
      <alignment horizontal="right" vertical="center" wrapText="1"/>
      <protection hidden="1"/>
    </xf>
    <xf numFmtId="0" fontId="22" fillId="0" borderId="12" xfId="0" applyFont="1" applyBorder="1" applyAlignment="1" applyProtection="1">
      <alignment horizontal="right" vertical="center" wrapText="1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23" fillId="27" borderId="10" xfId="0" applyFont="1" applyFill="1" applyBorder="1" applyAlignment="1" applyProtection="1">
      <alignment horizontal="center" vertical="center" wrapText="1"/>
      <protection hidden="1"/>
    </xf>
    <xf numFmtId="0" fontId="23" fillId="34" borderId="28" xfId="0" applyFont="1" applyFill="1" applyBorder="1" applyAlignment="1" applyProtection="1">
      <alignment horizontal="center" vertical="center" wrapText="1"/>
      <protection locked="0" hidden="1"/>
    </xf>
    <xf numFmtId="0" fontId="23" fillId="34" borderId="42" xfId="0" applyFont="1" applyFill="1" applyBorder="1" applyAlignment="1" applyProtection="1">
      <alignment horizontal="center" vertical="center" wrapText="1"/>
      <protection locked="0" hidden="1"/>
    </xf>
    <xf numFmtId="0" fontId="23" fillId="34" borderId="12" xfId="0" applyFont="1" applyFill="1" applyBorder="1" applyAlignment="1" applyProtection="1">
      <alignment horizontal="center" vertical="center" wrapText="1"/>
      <protection locked="0" hidden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 wrapText="1"/>
    </xf>
    <xf numFmtId="0" fontId="42" fillId="30" borderId="0" xfId="0" applyFont="1" applyFill="1" applyAlignment="1" applyProtection="1">
      <alignment horizontal="center" vertical="center" wrapText="1"/>
    </xf>
    <xf numFmtId="0" fontId="43" fillId="30" borderId="0" xfId="0" applyFont="1" applyFill="1" applyAlignment="1" applyProtection="1">
      <alignment horizontal="center" vertical="center"/>
    </xf>
    <xf numFmtId="0" fontId="43" fillId="30" borderId="27" xfId="0" applyFont="1" applyFill="1" applyBorder="1" applyAlignment="1" applyProtection="1">
      <alignment horizontal="center" vertical="center"/>
    </xf>
    <xf numFmtId="0" fontId="37" fillId="0" borderId="10" xfId="0" applyFont="1" applyBorder="1" applyAlignment="1" applyProtection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</xf>
    <xf numFmtId="0" fontId="37" fillId="0" borderId="10" xfId="0" applyFont="1" applyBorder="1" applyAlignment="1" applyProtection="1">
      <alignment horizontal="center" vertical="center" textRotation="90" wrapText="1"/>
    </xf>
    <xf numFmtId="0" fontId="37" fillId="0" borderId="29" xfId="0" applyFont="1" applyBorder="1" applyAlignment="1" applyProtection="1">
      <alignment horizontal="center" vertical="center" textRotation="90" wrapText="1"/>
    </xf>
    <xf numFmtId="10" fontId="37" fillId="0" borderId="30" xfId="39" applyNumberFormat="1" applyFont="1" applyBorder="1" applyAlignment="1" applyProtection="1">
      <alignment horizontal="center" vertical="center" textRotation="90" wrapText="1"/>
    </xf>
    <xf numFmtId="10" fontId="37" fillId="0" borderId="16" xfId="39" applyNumberFormat="1" applyFont="1" applyBorder="1" applyAlignment="1" applyProtection="1">
      <alignment horizontal="center" vertical="center" textRotation="90" wrapText="1"/>
    </xf>
    <xf numFmtId="0" fontId="1" fillId="0" borderId="31" xfId="0" applyFont="1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36" fillId="0" borderId="28" xfId="34" applyFont="1" applyBorder="1" applyAlignment="1">
      <alignment horizontal="right" vertical="center" wrapText="1"/>
    </xf>
    <xf numFmtId="0" fontId="36" fillId="0" borderId="12" xfId="34" applyFont="1" applyBorder="1" applyAlignment="1">
      <alignment horizontal="right" vertical="center" wrapText="1"/>
    </xf>
    <xf numFmtId="0" fontId="33" fillId="0" borderId="23" xfId="0" applyFont="1" applyBorder="1" applyAlignment="1">
      <alignment horizontal="right" wrapText="1"/>
    </xf>
    <xf numFmtId="0" fontId="33" fillId="0" borderId="0" xfId="0" applyFont="1" applyBorder="1" applyAlignment="1">
      <alignment horizontal="right" wrapText="1"/>
    </xf>
    <xf numFmtId="0" fontId="36" fillId="0" borderId="28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6" fillId="0" borderId="10" xfId="0" applyFont="1" applyBorder="1" applyAlignment="1" applyProtection="1">
      <alignment horizontal="center" vertical="center" wrapText="1"/>
    </xf>
    <xf numFmtId="0" fontId="36" fillId="0" borderId="10" xfId="0" applyFont="1" applyBorder="1" applyAlignment="1" applyProtection="1">
      <alignment horizontal="left" vertical="center" wrapText="1"/>
    </xf>
    <xf numFmtId="0" fontId="36" fillId="0" borderId="10" xfId="34" applyFont="1" applyBorder="1" applyAlignment="1">
      <alignment horizontal="center" vertical="center" wrapText="1"/>
    </xf>
    <xf numFmtId="0" fontId="36" fillId="0" borderId="10" xfId="34" applyFont="1" applyBorder="1" applyAlignment="1">
      <alignment horizontal="left" vertical="center" wrapText="1"/>
    </xf>
    <xf numFmtId="0" fontId="36" fillId="0" borderId="28" xfId="34" applyFont="1" applyBorder="1" applyAlignment="1">
      <alignment horizontal="left" vertical="center" wrapText="1"/>
    </xf>
    <xf numFmtId="0" fontId="36" fillId="0" borderId="12" xfId="34" applyFont="1" applyBorder="1" applyAlignment="1">
      <alignment horizontal="left" vertical="center" wrapText="1"/>
    </xf>
    <xf numFmtId="0" fontId="36" fillId="0" borderId="10" xfId="34" applyFont="1" applyBorder="1" applyAlignment="1" applyProtection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36" xfId="0" applyFont="1" applyBorder="1" applyAlignment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12" xfId="0" applyFont="1" applyBorder="1" applyAlignment="1" applyProtection="1">
      <alignment horizontal="left" vertical="center" wrapText="1"/>
    </xf>
  </cellXfs>
  <cellStyles count="5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Euro" xfId="28"/>
    <cellStyle name="Euro 2" xfId="29"/>
    <cellStyle name="Input" xfId="30" builtinId="20" customBuiltin="1"/>
    <cellStyle name="Migliaia" xfId="31" builtinId="3"/>
    <cellStyle name="Migliaia 2" xfId="32"/>
    <cellStyle name="Neutrale" xfId="33" builtinId="28" customBuiltin="1"/>
    <cellStyle name="Normale" xfId="0" builtinId="0"/>
    <cellStyle name="Normale 2" xfId="34"/>
    <cellStyle name="Normale 3" xfId="53"/>
    <cellStyle name="Normale_Foglio1" xfId="35"/>
    <cellStyle name="Nota" xfId="36" builtinId="10" customBuiltin="1"/>
    <cellStyle name="Nota 2" xfId="37"/>
    <cellStyle name="Output" xfId="38" builtinId="21" customBuiltin="1"/>
    <cellStyle name="Percentuale" xfId="39" builtinId="5"/>
    <cellStyle name="Percentuale 2" xfId="40"/>
    <cellStyle name="Testo avviso" xfId="41" builtinId="11" customBuiltin="1"/>
    <cellStyle name="Testo descrittivo" xfId="42" builtinId="53" customBuiltin="1"/>
    <cellStyle name="Titolo" xfId="43" builtinId="15" customBuiltin="1"/>
    <cellStyle name="Titolo 1" xfId="44" builtinId="16" customBuiltin="1"/>
    <cellStyle name="Titolo 2" xfId="45" builtinId="17" customBuiltin="1"/>
    <cellStyle name="Titolo 3" xfId="46" builtinId="18" customBuiltin="1"/>
    <cellStyle name="Titolo 4" xfId="47" builtinId="19" customBuiltin="1"/>
    <cellStyle name="Totale" xfId="48" builtinId="25" customBuiltin="1"/>
    <cellStyle name="Valore non valido" xfId="49" builtinId="27" customBuiltin="1"/>
    <cellStyle name="Valore valido" xfId="50" builtinId="26" customBuiltin="1"/>
    <cellStyle name="Valuta" xfId="51" builtinId="4"/>
    <cellStyle name="Valuta 2" xfId="52"/>
  </cellStyles>
  <dxfs count="0"/>
  <tableStyles count="0" defaultTableStyle="TableStyleMedium9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microsoft.com/office/2006/relationships/vbaProject" Target="vbaProject.bin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122</xdr:row>
          <xdr:rowOff>57150</xdr:rowOff>
        </xdr:from>
        <xdr:to>
          <xdr:col>3</xdr:col>
          <xdr:colOff>742950</xdr:colOff>
          <xdr:row>126</xdr:row>
          <xdr:rowOff>66675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4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Non compilare le celle dell'ultima riga</a:t>
              </a:r>
            </a:p>
            <a:p>
              <a:pPr algn="ctr" rtl="0">
                <a:defRPr sz="1000"/>
              </a:pPr>
              <a:r>
                <a:rPr lang="it-IT" sz="14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Aggiungi Riga - </a:t>
              </a: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Posizionarsi sulla prima colonna e ultima riga e Fare clic su questo pulsante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252</xdr:row>
          <xdr:rowOff>66675</xdr:rowOff>
        </xdr:from>
        <xdr:to>
          <xdr:col>4</xdr:col>
          <xdr:colOff>685800</xdr:colOff>
          <xdr:row>257</xdr:row>
          <xdr:rowOff>9525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it-IT" sz="14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Non compilare le celle dell'ultima riga</a:t>
              </a:r>
            </a:p>
            <a:p>
              <a:pPr algn="ctr" rtl="0">
                <a:defRPr sz="1000"/>
              </a:pPr>
              <a:r>
                <a:rPr lang="it-IT" sz="1400" b="0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Aggiungi Riga</a:t>
              </a:r>
              <a:r>
                <a:rPr lang="it-IT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- </a:t>
              </a:r>
              <a:r>
                <a:rPr lang="it-IT" sz="11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Posizionarsi sulla prima colonna e ultima riga e Fare clic su questo pulsante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GRETERIA-PC\Desktop\Users\GRECOE~1\AppData\Local\Temp\Rar$DI01.984\ATTIVITA'%20CULTURALI_Manifestazioni%20espositive.FINA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sonale (prima annualità)"/>
      <sheetName val="Bil.Prev.(prima annualità)"/>
      <sheetName val="PianoTriennaleIndicatori"/>
      <sheetName val="Prog.Ind.(prima annualità)"/>
      <sheetName val="Bil.Prev.Triennale"/>
    </sheetNames>
    <sheetDataSet>
      <sheetData sheetId="0">
        <row r="157">
          <cell r="F157">
            <v>0</v>
          </cell>
        </row>
      </sheetData>
      <sheetData sheetId="1">
        <row r="2">
          <cell r="H2" t="str">
            <v>SOGGETTO IVA NORMALE O FORFETTARIA</v>
          </cell>
        </row>
        <row r="3">
          <cell r="H3" t="str">
            <v>SOGGETTO ESENTE O ESCLUSO IVA</v>
          </cell>
        </row>
      </sheetData>
      <sheetData sheetId="2">
        <row r="22">
          <cell r="E22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tabColor theme="4" tint="-0.249977111117893"/>
  </sheetPr>
  <dimension ref="A1:AL985"/>
  <sheetViews>
    <sheetView topLeftCell="O1" zoomScale="110" zoomScaleNormal="110" workbookViewId="0">
      <pane ySplit="7" topLeftCell="A54" activePane="bottomLeft" state="frozen"/>
      <selection pane="bottomLeft" activeCell="AL14" sqref="AL14"/>
    </sheetView>
  </sheetViews>
  <sheetFormatPr defaultColWidth="9.140625" defaultRowHeight="12" x14ac:dyDescent="0.2"/>
  <cols>
    <col min="1" max="1" width="4.85546875" style="41" bestFit="1" customWidth="1"/>
    <col min="2" max="2" width="38.42578125" style="39" bestFit="1" customWidth="1"/>
    <col min="3" max="3" width="51.42578125" style="41" bestFit="1" customWidth="1"/>
    <col min="4" max="4" width="26.28515625" style="41" bestFit="1" customWidth="1"/>
    <col min="5" max="5" width="29.42578125" style="41" bestFit="1" customWidth="1"/>
    <col min="6" max="6" width="12.85546875" style="41" bestFit="1" customWidth="1"/>
    <col min="7" max="7" width="27.42578125" style="41" bestFit="1" customWidth="1"/>
    <col min="8" max="8" width="18.140625" style="41" bestFit="1" customWidth="1"/>
    <col min="9" max="9" width="10.140625" style="40" bestFit="1" customWidth="1"/>
    <col min="10" max="10" width="25" style="40" bestFit="1" customWidth="1"/>
    <col min="11" max="11" width="8" style="40" bestFit="1" customWidth="1"/>
    <col min="12" max="12" width="8.85546875" style="41" bestFit="1" customWidth="1"/>
    <col min="13" max="13" width="15" style="40" bestFit="1" customWidth="1"/>
    <col min="14" max="14" width="19.28515625" style="43" customWidth="1"/>
    <col min="15" max="15" width="8.7109375" style="41" bestFit="1" customWidth="1"/>
    <col min="16" max="16" width="10.28515625" style="41" bestFit="1" customWidth="1"/>
    <col min="17" max="17" width="8.5703125" style="41" customWidth="1"/>
    <col min="18" max="18" width="8.85546875" style="41" customWidth="1"/>
    <col min="19" max="19" width="12.85546875" style="41" bestFit="1" customWidth="1"/>
    <col min="20" max="20" width="11.42578125" style="41" customWidth="1"/>
    <col min="21" max="21" width="37.42578125" style="41" customWidth="1"/>
    <col min="22" max="22" width="11.140625" style="41" bestFit="1" customWidth="1"/>
    <col min="23" max="25" width="12.42578125" style="41" bestFit="1" customWidth="1"/>
    <col min="26" max="31" width="5.7109375" style="41" hidden="1" customWidth="1"/>
    <col min="32" max="32" width="8.28515625" style="41" hidden="1" customWidth="1"/>
    <col min="33" max="34" width="12.42578125" style="41" hidden="1" customWidth="1"/>
    <col min="35" max="35" width="10.42578125" style="41" bestFit="1" customWidth="1"/>
    <col min="36" max="36" width="9.42578125" style="41" bestFit="1" customWidth="1"/>
    <col min="37" max="37" width="5.7109375" style="41" bestFit="1" customWidth="1"/>
    <col min="38" max="38" width="29.5703125" style="41" customWidth="1"/>
    <col min="39" max="16384" width="9.140625" style="41"/>
  </cols>
  <sheetData>
    <row r="1" spans="1:38" ht="53.25" customHeight="1" x14ac:dyDescent="0.2">
      <c r="B1" s="271"/>
      <c r="C1" s="344" t="s">
        <v>665</v>
      </c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</row>
    <row r="2" spans="1:38" s="271" customFormat="1" x14ac:dyDescent="0.2">
      <c r="B2" s="272"/>
      <c r="C2" s="345" t="s">
        <v>671</v>
      </c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</row>
    <row r="3" spans="1:38" s="271" customFormat="1" x14ac:dyDescent="0.2">
      <c r="B3" s="272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4"/>
      <c r="Z3" s="264"/>
      <c r="AA3" s="264"/>
    </row>
    <row r="4" spans="1:38" x14ac:dyDescent="0.2">
      <c r="B4" s="271"/>
    </row>
    <row r="5" spans="1:38" x14ac:dyDescent="0.2">
      <c r="B5" s="271"/>
      <c r="H5" s="273"/>
      <c r="I5" s="273"/>
      <c r="J5" s="273"/>
      <c r="K5" s="273"/>
      <c r="L5" s="273"/>
      <c r="M5" s="273"/>
      <c r="N5" s="273"/>
      <c r="O5" s="274">
        <f>SUM(O8:O122)</f>
        <v>0</v>
      </c>
      <c r="P5" s="362" t="s">
        <v>13</v>
      </c>
      <c r="Q5" s="362"/>
      <c r="R5" s="362"/>
      <c r="S5" s="362"/>
      <c r="T5" s="362"/>
      <c r="U5" s="362"/>
      <c r="V5" s="362"/>
      <c r="W5" s="275">
        <f>SUM(W8:W122)</f>
        <v>0</v>
      </c>
      <c r="X5" s="275">
        <f>SUM(X8:X122)</f>
        <v>0</v>
      </c>
      <c r="Y5" s="275">
        <f>SUM(Y8:Y122)</f>
        <v>0</v>
      </c>
      <c r="Z5" s="273"/>
      <c r="AA5" s="273"/>
      <c r="AB5" s="273"/>
      <c r="AC5" s="273"/>
      <c r="AD5" s="273"/>
      <c r="AE5" s="273"/>
      <c r="AF5" s="274">
        <f>SUM(AF8:AF122)</f>
        <v>0</v>
      </c>
      <c r="AG5" s="275">
        <f>SUM(AG8:AG122)</f>
        <v>0</v>
      </c>
      <c r="AH5" s="275">
        <f>SUM(AH8:AH122)</f>
        <v>0</v>
      </c>
    </row>
    <row r="6" spans="1:38" x14ac:dyDescent="0.2">
      <c r="B6" s="41"/>
      <c r="C6" s="276"/>
      <c r="D6" s="276"/>
      <c r="E6" s="276"/>
      <c r="F6" s="276"/>
      <c r="H6" s="273"/>
      <c r="I6" s="273"/>
      <c r="J6" s="273"/>
      <c r="K6" s="273"/>
      <c r="L6" s="273"/>
      <c r="M6" s="273"/>
      <c r="N6" s="273"/>
      <c r="O6" s="277">
        <f>SUMIF($AK$8:$AK$122,"si",O8:O122)</f>
        <v>0</v>
      </c>
      <c r="P6" s="363" t="s">
        <v>107</v>
      </c>
      <c r="Q6" s="363"/>
      <c r="R6" s="363"/>
      <c r="S6" s="363"/>
      <c r="T6" s="363"/>
      <c r="U6" s="363"/>
      <c r="V6" s="363"/>
      <c r="W6" s="275">
        <f t="shared" ref="W6:AH6" si="0">SUMIF($AK$8:$AK$122,"si",W8:W122)</f>
        <v>0</v>
      </c>
      <c r="X6" s="275">
        <f t="shared" si="0"/>
        <v>0</v>
      </c>
      <c r="Y6" s="275">
        <f t="shared" si="0"/>
        <v>0</v>
      </c>
      <c r="Z6" s="273"/>
      <c r="AA6" s="273"/>
      <c r="AB6" s="273"/>
      <c r="AC6" s="273"/>
      <c r="AD6" s="273"/>
      <c r="AE6" s="273"/>
      <c r="AF6" s="278">
        <f t="shared" si="0"/>
        <v>0</v>
      </c>
      <c r="AG6" s="275">
        <f t="shared" si="0"/>
        <v>0</v>
      </c>
      <c r="AH6" s="275">
        <f t="shared" si="0"/>
        <v>0</v>
      </c>
    </row>
    <row r="7" spans="1:38" s="337" customFormat="1" ht="96" x14ac:dyDescent="0.2">
      <c r="A7" s="28" t="s">
        <v>191</v>
      </c>
      <c r="B7" s="28" t="s">
        <v>192</v>
      </c>
      <c r="C7" s="28" t="s">
        <v>238</v>
      </c>
      <c r="D7" s="28" t="s">
        <v>237</v>
      </c>
      <c r="E7" s="28" t="s">
        <v>10</v>
      </c>
      <c r="F7" s="28" t="s">
        <v>6</v>
      </c>
      <c r="G7" s="28" t="s">
        <v>103</v>
      </c>
      <c r="H7" s="28" t="s">
        <v>109</v>
      </c>
      <c r="I7" s="28" t="s">
        <v>525</v>
      </c>
      <c r="J7" s="30" t="s">
        <v>252</v>
      </c>
      <c r="K7" s="29" t="s">
        <v>659</v>
      </c>
      <c r="L7" s="30" t="s">
        <v>254</v>
      </c>
      <c r="M7" s="31" t="s">
        <v>193</v>
      </c>
      <c r="N7" s="28" t="s">
        <v>530</v>
      </c>
      <c r="O7" s="28" t="s">
        <v>12</v>
      </c>
      <c r="P7" s="31" t="s">
        <v>195</v>
      </c>
      <c r="Q7" s="28" t="s">
        <v>196</v>
      </c>
      <c r="R7" s="28" t="s">
        <v>197</v>
      </c>
      <c r="S7" s="31" t="s">
        <v>198</v>
      </c>
      <c r="T7" s="28" t="s">
        <v>122</v>
      </c>
      <c r="U7" s="28" t="s">
        <v>200</v>
      </c>
      <c r="V7" s="28" t="s">
        <v>124</v>
      </c>
      <c r="W7" s="32" t="s">
        <v>239</v>
      </c>
      <c r="X7" s="32" t="s">
        <v>123</v>
      </c>
      <c r="Y7" s="32" t="s">
        <v>531</v>
      </c>
      <c r="Z7" s="33" t="s">
        <v>224</v>
      </c>
      <c r="AA7" s="335" t="s">
        <v>193</v>
      </c>
      <c r="AB7" s="336" t="s">
        <v>225</v>
      </c>
      <c r="AC7" s="335" t="s">
        <v>198</v>
      </c>
      <c r="AD7" s="335" t="s">
        <v>202</v>
      </c>
      <c r="AE7" s="335" t="s">
        <v>203</v>
      </c>
      <c r="AF7" s="35" t="s">
        <v>240</v>
      </c>
      <c r="AG7" s="35" t="s">
        <v>241</v>
      </c>
      <c r="AH7" s="35" t="s">
        <v>242</v>
      </c>
      <c r="AI7" s="36" t="s">
        <v>205</v>
      </c>
      <c r="AJ7" s="28" t="s">
        <v>636</v>
      </c>
      <c r="AK7" s="28" t="s">
        <v>660</v>
      </c>
      <c r="AL7" s="28" t="s">
        <v>662</v>
      </c>
    </row>
    <row r="8" spans="1:38" s="298" customFormat="1" x14ac:dyDescent="0.2">
      <c r="A8" s="279"/>
      <c r="B8" s="280"/>
      <c r="C8" s="281"/>
      <c r="D8" s="282"/>
      <c r="E8" s="280"/>
      <c r="F8" s="283"/>
      <c r="G8" s="284"/>
      <c r="H8" s="341"/>
      <c r="I8" s="283"/>
      <c r="J8" s="286"/>
      <c r="K8" s="287" t="e">
        <f t="shared" ref="K8:K39" si="1">VLOOKUP(J8,$J$599:$L$856,2)</f>
        <v>#N/A</v>
      </c>
      <c r="L8" s="288"/>
      <c r="M8" s="289"/>
      <c r="N8" s="338"/>
      <c r="O8" s="291"/>
      <c r="P8" s="292"/>
      <c r="Q8" s="291"/>
      <c r="R8" s="283"/>
      <c r="S8" s="279"/>
      <c r="T8" s="292"/>
      <c r="U8" s="293"/>
      <c r="V8" s="283"/>
      <c r="W8" s="294"/>
      <c r="X8" s="294"/>
      <c r="Y8" s="295">
        <f>W8</f>
        <v>0</v>
      </c>
      <c r="Z8" s="279"/>
      <c r="AA8" s="279"/>
      <c r="AB8" s="279"/>
      <c r="AC8" s="279"/>
      <c r="AD8" s="279"/>
      <c r="AE8" s="279"/>
      <c r="AF8" s="296" t="b">
        <f>IF(Z8="si",IF(AA8="si",IF(AB8="si",IF(AC8="si",IF(AD8="si",IF(AE8="si",O8,0))))))</f>
        <v>0</v>
      </c>
      <c r="AG8" s="294" t="b">
        <f>IF(Z8="si",IF(AA8="si",IF(AB8="si",IF(AC8="si",IF(AD8="si",IF(AE8="si",Y8,0))))))</f>
        <v>0</v>
      </c>
      <c r="AH8" s="294" t="b">
        <f>IF(Z8="si",IF(AA8="si",IF(AB8="si",IF(AC8="si",IF(AD8="si",IF(AE8="si",X8,0))))))</f>
        <v>0</v>
      </c>
      <c r="AI8" s="279"/>
      <c r="AJ8" s="266"/>
      <c r="AK8" s="266" t="str">
        <f t="shared" ref="AK8:AK71" si="2">IF(((YEAR(I8)-(YEAR(F8))))&lt;35,"si","no")</f>
        <v>si</v>
      </c>
      <c r="AL8" s="297"/>
    </row>
    <row r="9" spans="1:38" s="298" customFormat="1" x14ac:dyDescent="0.2">
      <c r="A9" s="279"/>
      <c r="B9" s="280"/>
      <c r="C9" s="281"/>
      <c r="D9" s="282"/>
      <c r="E9" s="280"/>
      <c r="F9" s="283"/>
      <c r="G9" s="284"/>
      <c r="H9" s="341"/>
      <c r="I9" s="283"/>
      <c r="J9" s="286"/>
      <c r="K9" s="287" t="e">
        <f t="shared" si="1"/>
        <v>#N/A</v>
      </c>
      <c r="L9" s="288"/>
      <c r="M9" s="289"/>
      <c r="N9" s="338"/>
      <c r="O9" s="291"/>
      <c r="P9" s="292"/>
      <c r="Q9" s="291"/>
      <c r="R9" s="283"/>
      <c r="S9" s="279"/>
      <c r="T9" s="292"/>
      <c r="U9" s="293"/>
      <c r="V9" s="283"/>
      <c r="W9" s="294"/>
      <c r="X9" s="294"/>
      <c r="Y9" s="295">
        <f t="shared" ref="Y9:Y72" si="3">W9</f>
        <v>0</v>
      </c>
      <c r="Z9" s="279"/>
      <c r="AA9" s="279"/>
      <c r="AB9" s="279"/>
      <c r="AC9" s="279"/>
      <c r="AD9" s="279"/>
      <c r="AE9" s="279"/>
      <c r="AF9" s="296" t="b">
        <f t="shared" ref="AF9:AF72" si="4">IF(Z9="si",IF(AA9="si",IF(AB9="si",IF(AC9="si",IF(AD9="si",IF(AE9="si",O9,0))))))</f>
        <v>0</v>
      </c>
      <c r="AG9" s="294" t="b">
        <f t="shared" ref="AG9:AG72" si="5">IF(Z9="si",IF(AA9="si",IF(AB9="si",IF(AC9="si",IF(AD9="si",IF(AE9="si",Y9,0))))))</f>
        <v>0</v>
      </c>
      <c r="AH9" s="294" t="b">
        <f t="shared" ref="AH9:AH72" si="6">IF(Z9="si",IF(AA9="si",IF(AB9="si",IF(AC9="si",IF(AD9="si",IF(AE9="si",X9,0))))))</f>
        <v>0</v>
      </c>
      <c r="AI9" s="279"/>
      <c r="AJ9" s="266"/>
      <c r="AK9" s="266" t="str">
        <f t="shared" si="2"/>
        <v>si</v>
      </c>
      <c r="AL9" s="297"/>
    </row>
    <row r="10" spans="1:38" s="298" customFormat="1" x14ac:dyDescent="0.2">
      <c r="A10" s="279"/>
      <c r="B10" s="280"/>
      <c r="C10" s="281"/>
      <c r="D10" s="282"/>
      <c r="E10" s="280"/>
      <c r="F10" s="283"/>
      <c r="G10" s="284"/>
      <c r="H10" s="341"/>
      <c r="I10" s="283"/>
      <c r="J10" s="286"/>
      <c r="K10" s="287" t="e">
        <f t="shared" si="1"/>
        <v>#N/A</v>
      </c>
      <c r="L10" s="288"/>
      <c r="M10" s="289"/>
      <c r="N10" s="290"/>
      <c r="O10" s="291"/>
      <c r="P10" s="292"/>
      <c r="Q10" s="291"/>
      <c r="R10" s="283"/>
      <c r="S10" s="279"/>
      <c r="T10" s="292"/>
      <c r="U10" s="293"/>
      <c r="V10" s="283"/>
      <c r="W10" s="294"/>
      <c r="X10" s="294"/>
      <c r="Y10" s="295">
        <f t="shared" si="3"/>
        <v>0</v>
      </c>
      <c r="Z10" s="279"/>
      <c r="AA10" s="279"/>
      <c r="AB10" s="279"/>
      <c r="AC10" s="279"/>
      <c r="AD10" s="279"/>
      <c r="AE10" s="279"/>
      <c r="AF10" s="296" t="b">
        <f t="shared" si="4"/>
        <v>0</v>
      </c>
      <c r="AG10" s="294" t="b">
        <f t="shared" si="5"/>
        <v>0</v>
      </c>
      <c r="AH10" s="294" t="b">
        <f t="shared" si="6"/>
        <v>0</v>
      </c>
      <c r="AI10" s="279"/>
      <c r="AJ10" s="266"/>
      <c r="AK10" s="266" t="str">
        <f t="shared" si="2"/>
        <v>si</v>
      </c>
      <c r="AL10" s="297"/>
    </row>
    <row r="11" spans="1:38" s="298" customFormat="1" x14ac:dyDescent="0.2">
      <c r="A11" s="279"/>
      <c r="B11" s="280"/>
      <c r="C11" s="281"/>
      <c r="D11" s="282"/>
      <c r="E11" s="280"/>
      <c r="F11" s="283"/>
      <c r="G11" s="284"/>
      <c r="H11" s="341"/>
      <c r="I11" s="283"/>
      <c r="J11" s="286"/>
      <c r="K11" s="287" t="e">
        <f t="shared" si="1"/>
        <v>#N/A</v>
      </c>
      <c r="L11" s="288"/>
      <c r="M11" s="289"/>
      <c r="N11" s="338"/>
      <c r="O11" s="291"/>
      <c r="P11" s="292"/>
      <c r="Q11" s="291"/>
      <c r="R11" s="283"/>
      <c r="S11" s="279"/>
      <c r="T11" s="292"/>
      <c r="U11" s="293"/>
      <c r="V11" s="283"/>
      <c r="W11" s="294"/>
      <c r="X11" s="294"/>
      <c r="Y11" s="295">
        <f t="shared" si="3"/>
        <v>0</v>
      </c>
      <c r="Z11" s="279"/>
      <c r="AA11" s="279"/>
      <c r="AB11" s="279"/>
      <c r="AC11" s="279"/>
      <c r="AD11" s="279"/>
      <c r="AE11" s="279"/>
      <c r="AF11" s="296" t="b">
        <f t="shared" si="4"/>
        <v>0</v>
      </c>
      <c r="AG11" s="294" t="b">
        <f t="shared" si="5"/>
        <v>0</v>
      </c>
      <c r="AH11" s="294" t="b">
        <f t="shared" si="6"/>
        <v>0</v>
      </c>
      <c r="AI11" s="279"/>
      <c r="AJ11" s="266"/>
      <c r="AK11" s="266" t="str">
        <f t="shared" si="2"/>
        <v>si</v>
      </c>
      <c r="AL11" s="297"/>
    </row>
    <row r="12" spans="1:38" s="298" customFormat="1" x14ac:dyDescent="0.2">
      <c r="A12" s="279"/>
      <c r="B12" s="280"/>
      <c r="C12" s="281"/>
      <c r="D12" s="282"/>
      <c r="E12" s="280"/>
      <c r="F12" s="283"/>
      <c r="G12" s="284"/>
      <c r="H12" s="341"/>
      <c r="I12" s="283"/>
      <c r="J12" s="286"/>
      <c r="K12" s="287" t="e">
        <f t="shared" si="1"/>
        <v>#N/A</v>
      </c>
      <c r="L12" s="288"/>
      <c r="M12" s="289"/>
      <c r="N12" s="290"/>
      <c r="O12" s="291"/>
      <c r="P12" s="292"/>
      <c r="Q12" s="291"/>
      <c r="R12" s="283"/>
      <c r="S12" s="279"/>
      <c r="T12" s="292"/>
      <c r="U12" s="293"/>
      <c r="V12" s="283"/>
      <c r="W12" s="294"/>
      <c r="X12" s="294"/>
      <c r="Y12" s="295">
        <f t="shared" si="3"/>
        <v>0</v>
      </c>
      <c r="Z12" s="279"/>
      <c r="AA12" s="279"/>
      <c r="AB12" s="279"/>
      <c r="AC12" s="279"/>
      <c r="AD12" s="279"/>
      <c r="AE12" s="279"/>
      <c r="AF12" s="296" t="b">
        <f t="shared" si="4"/>
        <v>0</v>
      </c>
      <c r="AG12" s="294" t="b">
        <f t="shared" si="5"/>
        <v>0</v>
      </c>
      <c r="AH12" s="294" t="b">
        <f t="shared" si="6"/>
        <v>0</v>
      </c>
      <c r="AI12" s="279"/>
      <c r="AJ12" s="266"/>
      <c r="AK12" s="266" t="str">
        <f t="shared" si="2"/>
        <v>si</v>
      </c>
      <c r="AL12" s="297"/>
    </row>
    <row r="13" spans="1:38" s="298" customFormat="1" x14ac:dyDescent="0.2">
      <c r="A13" s="279"/>
      <c r="B13" s="280"/>
      <c r="C13" s="281"/>
      <c r="D13" s="282"/>
      <c r="E13" s="280"/>
      <c r="F13" s="283"/>
      <c r="G13" s="284"/>
      <c r="H13" s="341"/>
      <c r="I13" s="283"/>
      <c r="J13" s="286"/>
      <c r="K13" s="287" t="e">
        <f t="shared" si="1"/>
        <v>#N/A</v>
      </c>
      <c r="L13" s="288"/>
      <c r="M13" s="289"/>
      <c r="N13" s="290"/>
      <c r="O13" s="291"/>
      <c r="P13" s="292"/>
      <c r="Q13" s="291"/>
      <c r="R13" s="283"/>
      <c r="S13" s="279"/>
      <c r="T13" s="292"/>
      <c r="U13" s="293"/>
      <c r="V13" s="283"/>
      <c r="W13" s="294"/>
      <c r="X13" s="294"/>
      <c r="Y13" s="295">
        <f t="shared" si="3"/>
        <v>0</v>
      </c>
      <c r="Z13" s="279"/>
      <c r="AA13" s="279"/>
      <c r="AB13" s="279"/>
      <c r="AC13" s="279"/>
      <c r="AD13" s="279"/>
      <c r="AE13" s="279"/>
      <c r="AF13" s="296" t="b">
        <f t="shared" si="4"/>
        <v>0</v>
      </c>
      <c r="AG13" s="294" t="b">
        <f t="shared" si="5"/>
        <v>0</v>
      </c>
      <c r="AH13" s="294" t="b">
        <f t="shared" si="6"/>
        <v>0</v>
      </c>
      <c r="AI13" s="279"/>
      <c r="AJ13" s="266"/>
      <c r="AK13" s="266" t="str">
        <f t="shared" si="2"/>
        <v>si</v>
      </c>
      <c r="AL13" s="297"/>
    </row>
    <row r="14" spans="1:38" s="298" customFormat="1" x14ac:dyDescent="0.2">
      <c r="A14" s="279"/>
      <c r="B14" s="280"/>
      <c r="C14" s="281"/>
      <c r="D14" s="282"/>
      <c r="E14" s="280"/>
      <c r="F14" s="283"/>
      <c r="G14" s="284"/>
      <c r="H14" s="341"/>
      <c r="I14" s="283"/>
      <c r="J14" s="286"/>
      <c r="K14" s="287" t="e">
        <f t="shared" si="1"/>
        <v>#N/A</v>
      </c>
      <c r="L14" s="288"/>
      <c r="M14" s="289"/>
      <c r="N14" s="290"/>
      <c r="O14" s="291"/>
      <c r="P14" s="292"/>
      <c r="Q14" s="291"/>
      <c r="R14" s="283"/>
      <c r="S14" s="279"/>
      <c r="T14" s="292"/>
      <c r="U14" s="293"/>
      <c r="V14" s="283"/>
      <c r="W14" s="294"/>
      <c r="X14" s="294"/>
      <c r="Y14" s="295">
        <f t="shared" si="3"/>
        <v>0</v>
      </c>
      <c r="Z14" s="279"/>
      <c r="AA14" s="279"/>
      <c r="AB14" s="279"/>
      <c r="AC14" s="279"/>
      <c r="AD14" s="279"/>
      <c r="AE14" s="279"/>
      <c r="AF14" s="296" t="b">
        <f t="shared" si="4"/>
        <v>0</v>
      </c>
      <c r="AG14" s="294" t="b">
        <f t="shared" si="5"/>
        <v>0</v>
      </c>
      <c r="AH14" s="294" t="b">
        <f t="shared" si="6"/>
        <v>0</v>
      </c>
      <c r="AI14" s="279"/>
      <c r="AJ14" s="266"/>
      <c r="AK14" s="266" t="str">
        <f t="shared" si="2"/>
        <v>si</v>
      </c>
      <c r="AL14" s="297"/>
    </row>
    <row r="15" spans="1:38" s="298" customFormat="1" x14ac:dyDescent="0.2">
      <c r="A15" s="279"/>
      <c r="B15" s="280"/>
      <c r="C15" s="281"/>
      <c r="D15" s="282"/>
      <c r="E15" s="280"/>
      <c r="F15" s="283"/>
      <c r="G15" s="284"/>
      <c r="H15" s="341"/>
      <c r="I15" s="283"/>
      <c r="J15" s="286"/>
      <c r="K15" s="287" t="e">
        <f t="shared" si="1"/>
        <v>#N/A</v>
      </c>
      <c r="L15" s="288"/>
      <c r="M15" s="289"/>
      <c r="N15" s="290"/>
      <c r="O15" s="291"/>
      <c r="P15" s="292"/>
      <c r="Q15" s="291"/>
      <c r="R15" s="283"/>
      <c r="S15" s="279"/>
      <c r="T15" s="292"/>
      <c r="U15" s="293"/>
      <c r="V15" s="283"/>
      <c r="W15" s="294"/>
      <c r="X15" s="294"/>
      <c r="Y15" s="295">
        <f t="shared" si="3"/>
        <v>0</v>
      </c>
      <c r="Z15" s="279"/>
      <c r="AA15" s="279"/>
      <c r="AB15" s="279"/>
      <c r="AC15" s="279"/>
      <c r="AD15" s="279"/>
      <c r="AE15" s="279"/>
      <c r="AF15" s="296" t="b">
        <f t="shared" si="4"/>
        <v>0</v>
      </c>
      <c r="AG15" s="294" t="b">
        <f t="shared" si="5"/>
        <v>0</v>
      </c>
      <c r="AH15" s="294" t="b">
        <f t="shared" si="6"/>
        <v>0</v>
      </c>
      <c r="AI15" s="279"/>
      <c r="AJ15" s="266"/>
      <c r="AK15" s="266" t="str">
        <f t="shared" si="2"/>
        <v>si</v>
      </c>
      <c r="AL15" s="297"/>
    </row>
    <row r="16" spans="1:38" s="298" customFormat="1" x14ac:dyDescent="0.2">
      <c r="A16" s="279"/>
      <c r="B16" s="280"/>
      <c r="C16" s="281"/>
      <c r="D16" s="282"/>
      <c r="E16" s="340"/>
      <c r="F16" s="283"/>
      <c r="G16" s="284"/>
      <c r="H16" s="341"/>
      <c r="I16" s="283"/>
      <c r="J16" s="286"/>
      <c r="K16" s="287" t="e">
        <f t="shared" si="1"/>
        <v>#N/A</v>
      </c>
      <c r="L16" s="288"/>
      <c r="M16" s="289"/>
      <c r="N16" s="290"/>
      <c r="O16" s="291"/>
      <c r="P16" s="292"/>
      <c r="Q16" s="291"/>
      <c r="R16" s="283"/>
      <c r="S16" s="279"/>
      <c r="T16" s="292"/>
      <c r="U16" s="293"/>
      <c r="V16" s="283"/>
      <c r="W16" s="294"/>
      <c r="X16" s="294"/>
      <c r="Y16" s="295">
        <f t="shared" si="3"/>
        <v>0</v>
      </c>
      <c r="Z16" s="279"/>
      <c r="AA16" s="279"/>
      <c r="AB16" s="279"/>
      <c r="AC16" s="279"/>
      <c r="AD16" s="279"/>
      <c r="AE16" s="279"/>
      <c r="AF16" s="296" t="b">
        <f t="shared" si="4"/>
        <v>0</v>
      </c>
      <c r="AG16" s="294" t="b">
        <f t="shared" si="5"/>
        <v>0</v>
      </c>
      <c r="AH16" s="294" t="b">
        <f t="shared" si="6"/>
        <v>0</v>
      </c>
      <c r="AI16" s="279"/>
      <c r="AJ16" s="266"/>
      <c r="AK16" s="266" t="str">
        <f t="shared" si="2"/>
        <v>si</v>
      </c>
      <c r="AL16" s="297"/>
    </row>
    <row r="17" spans="1:38" s="298" customFormat="1" x14ac:dyDescent="0.2">
      <c r="A17" s="279"/>
      <c r="B17" s="280"/>
      <c r="C17" s="281"/>
      <c r="D17" s="282"/>
      <c r="E17" s="280"/>
      <c r="F17" s="283"/>
      <c r="G17" s="284"/>
      <c r="H17" s="341"/>
      <c r="I17" s="283"/>
      <c r="J17" s="286"/>
      <c r="K17" s="287" t="e">
        <f t="shared" si="1"/>
        <v>#N/A</v>
      </c>
      <c r="L17" s="288"/>
      <c r="M17" s="289"/>
      <c r="N17" s="290"/>
      <c r="O17" s="291"/>
      <c r="P17" s="292"/>
      <c r="Q17" s="291"/>
      <c r="R17" s="283"/>
      <c r="S17" s="279"/>
      <c r="T17" s="292"/>
      <c r="U17" s="293"/>
      <c r="V17" s="283"/>
      <c r="W17" s="294"/>
      <c r="X17" s="294"/>
      <c r="Y17" s="295">
        <f t="shared" si="3"/>
        <v>0</v>
      </c>
      <c r="Z17" s="279"/>
      <c r="AA17" s="279"/>
      <c r="AB17" s="279"/>
      <c r="AC17" s="279"/>
      <c r="AD17" s="279"/>
      <c r="AE17" s="279"/>
      <c r="AF17" s="296" t="b">
        <f t="shared" si="4"/>
        <v>0</v>
      </c>
      <c r="AG17" s="294" t="b">
        <f t="shared" si="5"/>
        <v>0</v>
      </c>
      <c r="AH17" s="294" t="b">
        <f t="shared" si="6"/>
        <v>0</v>
      </c>
      <c r="AI17" s="279"/>
      <c r="AJ17" s="266"/>
      <c r="AK17" s="266" t="str">
        <f t="shared" si="2"/>
        <v>si</v>
      </c>
      <c r="AL17" s="297"/>
    </row>
    <row r="18" spans="1:38" s="298" customFormat="1" x14ac:dyDescent="0.2">
      <c r="A18" s="279"/>
      <c r="B18" s="280"/>
      <c r="C18" s="281"/>
      <c r="D18" s="282"/>
      <c r="E18" s="280"/>
      <c r="F18" s="283"/>
      <c r="G18" s="284"/>
      <c r="H18" s="341"/>
      <c r="I18" s="283"/>
      <c r="J18" s="286"/>
      <c r="K18" s="287" t="e">
        <f t="shared" si="1"/>
        <v>#N/A</v>
      </c>
      <c r="L18" s="288"/>
      <c r="M18" s="289"/>
      <c r="N18" s="290"/>
      <c r="O18" s="291"/>
      <c r="P18" s="292"/>
      <c r="Q18" s="291"/>
      <c r="R18" s="283"/>
      <c r="S18" s="279"/>
      <c r="T18" s="292"/>
      <c r="U18" s="293"/>
      <c r="V18" s="283"/>
      <c r="W18" s="294"/>
      <c r="X18" s="294"/>
      <c r="Y18" s="295">
        <f t="shared" si="3"/>
        <v>0</v>
      </c>
      <c r="Z18" s="279"/>
      <c r="AA18" s="279"/>
      <c r="AB18" s="279"/>
      <c r="AC18" s="279"/>
      <c r="AD18" s="279"/>
      <c r="AE18" s="279"/>
      <c r="AF18" s="296" t="b">
        <f t="shared" si="4"/>
        <v>0</v>
      </c>
      <c r="AG18" s="294" t="b">
        <f t="shared" si="5"/>
        <v>0</v>
      </c>
      <c r="AH18" s="294" t="b">
        <f t="shared" si="6"/>
        <v>0</v>
      </c>
      <c r="AI18" s="279"/>
      <c r="AJ18" s="266"/>
      <c r="AK18" s="266" t="str">
        <f t="shared" si="2"/>
        <v>si</v>
      </c>
      <c r="AL18" s="297"/>
    </row>
    <row r="19" spans="1:38" s="298" customFormat="1" x14ac:dyDescent="0.2">
      <c r="A19" s="279"/>
      <c r="B19" s="280"/>
      <c r="C19" s="281"/>
      <c r="D19" s="282"/>
      <c r="E19" s="280"/>
      <c r="F19" s="283"/>
      <c r="G19" s="284"/>
      <c r="H19" s="341"/>
      <c r="I19" s="283"/>
      <c r="J19" s="286"/>
      <c r="K19" s="287" t="e">
        <f t="shared" si="1"/>
        <v>#N/A</v>
      </c>
      <c r="L19" s="288"/>
      <c r="M19" s="289"/>
      <c r="N19" s="338"/>
      <c r="O19" s="291"/>
      <c r="P19" s="292"/>
      <c r="Q19" s="291"/>
      <c r="R19" s="283"/>
      <c r="S19" s="279"/>
      <c r="T19" s="292"/>
      <c r="U19" s="293"/>
      <c r="V19" s="343"/>
      <c r="W19" s="294"/>
      <c r="X19" s="294"/>
      <c r="Y19" s="295">
        <f t="shared" si="3"/>
        <v>0</v>
      </c>
      <c r="Z19" s="279"/>
      <c r="AA19" s="279"/>
      <c r="AB19" s="279"/>
      <c r="AC19" s="279"/>
      <c r="AD19" s="279"/>
      <c r="AE19" s="279"/>
      <c r="AF19" s="296" t="b">
        <f t="shared" si="4"/>
        <v>0</v>
      </c>
      <c r="AG19" s="294" t="b">
        <f t="shared" si="5"/>
        <v>0</v>
      </c>
      <c r="AH19" s="294" t="b">
        <f t="shared" si="6"/>
        <v>0</v>
      </c>
      <c r="AI19" s="279"/>
      <c r="AJ19" s="266"/>
      <c r="AK19" s="266" t="str">
        <f t="shared" si="2"/>
        <v>si</v>
      </c>
      <c r="AL19" s="297"/>
    </row>
    <row r="20" spans="1:38" s="298" customFormat="1" x14ac:dyDescent="0.2">
      <c r="A20" s="279"/>
      <c r="B20" s="280"/>
      <c r="C20" s="281"/>
      <c r="D20" s="282"/>
      <c r="E20" s="280"/>
      <c r="F20" s="283"/>
      <c r="G20" s="284"/>
      <c r="H20" s="341"/>
      <c r="I20" s="283"/>
      <c r="J20" s="286"/>
      <c r="K20" s="287" t="e">
        <f t="shared" si="1"/>
        <v>#N/A</v>
      </c>
      <c r="L20" s="288"/>
      <c r="M20" s="289"/>
      <c r="N20" s="338"/>
      <c r="O20" s="291"/>
      <c r="P20" s="292"/>
      <c r="Q20" s="291"/>
      <c r="R20" s="283"/>
      <c r="S20" s="279"/>
      <c r="T20" s="292"/>
      <c r="U20" s="293"/>
      <c r="V20" s="343"/>
      <c r="W20" s="294"/>
      <c r="X20" s="294"/>
      <c r="Y20" s="295">
        <f t="shared" si="3"/>
        <v>0</v>
      </c>
      <c r="Z20" s="279"/>
      <c r="AA20" s="279"/>
      <c r="AB20" s="279"/>
      <c r="AC20" s="279"/>
      <c r="AD20" s="279"/>
      <c r="AE20" s="279"/>
      <c r="AF20" s="296" t="b">
        <f t="shared" si="4"/>
        <v>0</v>
      </c>
      <c r="AG20" s="294" t="b">
        <f t="shared" si="5"/>
        <v>0</v>
      </c>
      <c r="AH20" s="294" t="b">
        <f t="shared" si="6"/>
        <v>0</v>
      </c>
      <c r="AI20" s="279"/>
      <c r="AJ20" s="266"/>
      <c r="AK20" s="266" t="str">
        <f t="shared" si="2"/>
        <v>si</v>
      </c>
      <c r="AL20" s="297"/>
    </row>
    <row r="21" spans="1:38" s="298" customFormat="1" x14ac:dyDescent="0.2">
      <c r="A21" s="279"/>
      <c r="B21" s="280"/>
      <c r="C21" s="281"/>
      <c r="D21" s="282"/>
      <c r="E21" s="280"/>
      <c r="F21" s="283"/>
      <c r="G21" s="284"/>
      <c r="H21" s="341"/>
      <c r="I21" s="283"/>
      <c r="J21" s="286"/>
      <c r="K21" s="287" t="e">
        <f t="shared" si="1"/>
        <v>#N/A</v>
      </c>
      <c r="L21" s="288"/>
      <c r="M21" s="289"/>
      <c r="N21" s="338"/>
      <c r="O21" s="291"/>
      <c r="P21" s="292"/>
      <c r="Q21" s="291"/>
      <c r="R21" s="283"/>
      <c r="S21" s="279"/>
      <c r="T21" s="292"/>
      <c r="U21" s="293"/>
      <c r="V21" s="343"/>
      <c r="W21" s="294"/>
      <c r="X21" s="294"/>
      <c r="Y21" s="295">
        <f t="shared" si="3"/>
        <v>0</v>
      </c>
      <c r="Z21" s="279"/>
      <c r="AA21" s="279"/>
      <c r="AB21" s="279"/>
      <c r="AC21" s="279"/>
      <c r="AD21" s="279"/>
      <c r="AE21" s="279"/>
      <c r="AF21" s="296" t="b">
        <f t="shared" si="4"/>
        <v>0</v>
      </c>
      <c r="AG21" s="294" t="b">
        <f t="shared" si="5"/>
        <v>0</v>
      </c>
      <c r="AH21" s="294" t="b">
        <f t="shared" si="6"/>
        <v>0</v>
      </c>
      <c r="AI21" s="279"/>
      <c r="AJ21" s="266"/>
      <c r="AK21" s="266" t="str">
        <f t="shared" si="2"/>
        <v>si</v>
      </c>
      <c r="AL21" s="297"/>
    </row>
    <row r="22" spans="1:38" s="298" customFormat="1" x14ac:dyDescent="0.2">
      <c r="A22" s="279"/>
      <c r="B22" s="280"/>
      <c r="C22" s="281"/>
      <c r="D22" s="282"/>
      <c r="E22" s="280"/>
      <c r="F22" s="283"/>
      <c r="G22" s="284"/>
      <c r="H22" s="341"/>
      <c r="I22" s="283"/>
      <c r="J22" s="286"/>
      <c r="K22" s="287" t="e">
        <f t="shared" si="1"/>
        <v>#N/A</v>
      </c>
      <c r="L22" s="288"/>
      <c r="M22" s="289"/>
      <c r="N22" s="338"/>
      <c r="O22" s="291"/>
      <c r="P22" s="292"/>
      <c r="Q22" s="291"/>
      <c r="R22" s="283"/>
      <c r="S22" s="279"/>
      <c r="T22" s="292"/>
      <c r="U22" s="293"/>
      <c r="V22" s="343"/>
      <c r="W22" s="294"/>
      <c r="X22" s="294"/>
      <c r="Y22" s="295">
        <f t="shared" si="3"/>
        <v>0</v>
      </c>
      <c r="Z22" s="279"/>
      <c r="AA22" s="279"/>
      <c r="AB22" s="279"/>
      <c r="AC22" s="279"/>
      <c r="AD22" s="279"/>
      <c r="AE22" s="279"/>
      <c r="AF22" s="296" t="b">
        <f t="shared" si="4"/>
        <v>0</v>
      </c>
      <c r="AG22" s="294" t="b">
        <f t="shared" si="5"/>
        <v>0</v>
      </c>
      <c r="AH22" s="294" t="b">
        <f t="shared" si="6"/>
        <v>0</v>
      </c>
      <c r="AI22" s="279"/>
      <c r="AJ22" s="266"/>
      <c r="AK22" s="266" t="str">
        <f t="shared" si="2"/>
        <v>si</v>
      </c>
      <c r="AL22" s="297"/>
    </row>
    <row r="23" spans="1:38" s="298" customFormat="1" x14ac:dyDescent="0.2">
      <c r="A23" s="279"/>
      <c r="B23" s="280"/>
      <c r="C23" s="281"/>
      <c r="D23" s="282"/>
      <c r="E23" s="280"/>
      <c r="F23" s="283"/>
      <c r="G23" s="284"/>
      <c r="H23" s="341"/>
      <c r="I23" s="283"/>
      <c r="J23" s="286"/>
      <c r="K23" s="287" t="e">
        <f t="shared" si="1"/>
        <v>#N/A</v>
      </c>
      <c r="L23" s="288"/>
      <c r="M23" s="289"/>
      <c r="N23" s="338"/>
      <c r="O23" s="291"/>
      <c r="P23" s="292"/>
      <c r="Q23" s="291"/>
      <c r="R23" s="283"/>
      <c r="S23" s="279"/>
      <c r="T23" s="292"/>
      <c r="U23" s="293"/>
      <c r="V23" s="283"/>
      <c r="W23" s="294"/>
      <c r="X23" s="294"/>
      <c r="Y23" s="295">
        <f t="shared" si="3"/>
        <v>0</v>
      </c>
      <c r="Z23" s="279"/>
      <c r="AA23" s="279"/>
      <c r="AB23" s="279"/>
      <c r="AC23" s="279"/>
      <c r="AD23" s="279"/>
      <c r="AE23" s="279"/>
      <c r="AF23" s="296" t="b">
        <f t="shared" si="4"/>
        <v>0</v>
      </c>
      <c r="AG23" s="294" t="b">
        <f t="shared" si="5"/>
        <v>0</v>
      </c>
      <c r="AH23" s="294" t="b">
        <f t="shared" si="6"/>
        <v>0</v>
      </c>
      <c r="AI23" s="279"/>
      <c r="AJ23" s="266"/>
      <c r="AK23" s="266" t="str">
        <f t="shared" si="2"/>
        <v>si</v>
      </c>
      <c r="AL23" s="297"/>
    </row>
    <row r="24" spans="1:38" s="298" customFormat="1" x14ac:dyDescent="0.2">
      <c r="A24" s="279"/>
      <c r="B24" s="280"/>
      <c r="C24" s="281"/>
      <c r="D24" s="282"/>
      <c r="E24" s="280"/>
      <c r="F24" s="283"/>
      <c r="G24" s="284"/>
      <c r="H24" s="341"/>
      <c r="I24" s="283"/>
      <c r="J24" s="286"/>
      <c r="K24" s="287" t="e">
        <f t="shared" si="1"/>
        <v>#N/A</v>
      </c>
      <c r="L24" s="288"/>
      <c r="M24" s="289"/>
      <c r="N24" s="338"/>
      <c r="O24" s="291"/>
      <c r="P24" s="292"/>
      <c r="Q24" s="291"/>
      <c r="R24" s="283"/>
      <c r="S24" s="279"/>
      <c r="T24" s="292"/>
      <c r="U24" s="293"/>
      <c r="V24" s="283"/>
      <c r="W24" s="294"/>
      <c r="X24" s="294"/>
      <c r="Y24" s="295">
        <f t="shared" si="3"/>
        <v>0</v>
      </c>
      <c r="Z24" s="279"/>
      <c r="AA24" s="279"/>
      <c r="AB24" s="279"/>
      <c r="AC24" s="279"/>
      <c r="AD24" s="279"/>
      <c r="AE24" s="279"/>
      <c r="AF24" s="296" t="b">
        <f t="shared" si="4"/>
        <v>0</v>
      </c>
      <c r="AG24" s="294" t="b">
        <f t="shared" si="5"/>
        <v>0</v>
      </c>
      <c r="AH24" s="294" t="b">
        <f t="shared" si="6"/>
        <v>0</v>
      </c>
      <c r="AI24" s="279"/>
      <c r="AJ24" s="266"/>
      <c r="AK24" s="266" t="str">
        <f t="shared" si="2"/>
        <v>si</v>
      </c>
      <c r="AL24" s="297"/>
    </row>
    <row r="25" spans="1:38" s="298" customFormat="1" x14ac:dyDescent="0.2">
      <c r="A25" s="279"/>
      <c r="B25" s="280"/>
      <c r="C25" s="281"/>
      <c r="D25" s="282"/>
      <c r="E25" s="280"/>
      <c r="F25" s="283"/>
      <c r="G25" s="284"/>
      <c r="H25" s="341"/>
      <c r="I25" s="283"/>
      <c r="J25" s="286"/>
      <c r="K25" s="287" t="e">
        <f t="shared" si="1"/>
        <v>#N/A</v>
      </c>
      <c r="L25" s="288"/>
      <c r="M25" s="289"/>
      <c r="N25" s="338"/>
      <c r="O25" s="291"/>
      <c r="P25" s="292"/>
      <c r="Q25" s="291"/>
      <c r="R25" s="283"/>
      <c r="S25" s="279"/>
      <c r="T25" s="292"/>
      <c r="U25" s="293"/>
      <c r="V25" s="283"/>
      <c r="W25" s="294"/>
      <c r="X25" s="294"/>
      <c r="Y25" s="295">
        <f t="shared" si="3"/>
        <v>0</v>
      </c>
      <c r="Z25" s="279"/>
      <c r="AA25" s="279"/>
      <c r="AB25" s="279"/>
      <c r="AC25" s="279"/>
      <c r="AD25" s="279"/>
      <c r="AE25" s="279"/>
      <c r="AF25" s="296" t="b">
        <f t="shared" si="4"/>
        <v>0</v>
      </c>
      <c r="AG25" s="294" t="b">
        <f t="shared" si="5"/>
        <v>0</v>
      </c>
      <c r="AH25" s="294" t="b">
        <f t="shared" si="6"/>
        <v>0</v>
      </c>
      <c r="AI25" s="279"/>
      <c r="AJ25" s="266"/>
      <c r="AK25" s="266" t="str">
        <f t="shared" si="2"/>
        <v>si</v>
      </c>
      <c r="AL25" s="297"/>
    </row>
    <row r="26" spans="1:38" s="298" customFormat="1" x14ac:dyDescent="0.2">
      <c r="A26" s="279"/>
      <c r="B26" s="280"/>
      <c r="C26" s="281"/>
      <c r="D26" s="282"/>
      <c r="E26" s="280"/>
      <c r="F26" s="283"/>
      <c r="G26" s="284"/>
      <c r="H26" s="341"/>
      <c r="I26" s="283"/>
      <c r="J26" s="286"/>
      <c r="K26" s="287" t="e">
        <f t="shared" si="1"/>
        <v>#N/A</v>
      </c>
      <c r="L26" s="288"/>
      <c r="M26" s="289"/>
      <c r="N26" s="338"/>
      <c r="O26" s="291"/>
      <c r="P26" s="292"/>
      <c r="Q26" s="291"/>
      <c r="R26" s="283"/>
      <c r="S26" s="279"/>
      <c r="T26" s="292"/>
      <c r="U26" s="293"/>
      <c r="V26" s="283"/>
      <c r="W26" s="294"/>
      <c r="X26" s="294"/>
      <c r="Y26" s="295">
        <f t="shared" si="3"/>
        <v>0</v>
      </c>
      <c r="Z26" s="279"/>
      <c r="AA26" s="279"/>
      <c r="AB26" s="279"/>
      <c r="AC26" s="279"/>
      <c r="AD26" s="279"/>
      <c r="AE26" s="279"/>
      <c r="AF26" s="296" t="b">
        <f t="shared" si="4"/>
        <v>0</v>
      </c>
      <c r="AG26" s="294" t="b">
        <f t="shared" si="5"/>
        <v>0</v>
      </c>
      <c r="AH26" s="294" t="b">
        <f t="shared" si="6"/>
        <v>0</v>
      </c>
      <c r="AI26" s="279"/>
      <c r="AJ26" s="266"/>
      <c r="AK26" s="266" t="str">
        <f t="shared" si="2"/>
        <v>si</v>
      </c>
      <c r="AL26" s="297"/>
    </row>
    <row r="27" spans="1:38" s="298" customFormat="1" x14ac:dyDescent="0.2">
      <c r="A27" s="279"/>
      <c r="B27" s="280"/>
      <c r="C27" s="281"/>
      <c r="D27" s="282"/>
      <c r="E27" s="280"/>
      <c r="F27" s="283"/>
      <c r="G27" s="284"/>
      <c r="H27" s="341"/>
      <c r="I27" s="283"/>
      <c r="J27" s="286"/>
      <c r="K27" s="287" t="e">
        <f t="shared" si="1"/>
        <v>#N/A</v>
      </c>
      <c r="L27" s="288"/>
      <c r="M27" s="289"/>
      <c r="N27" s="338"/>
      <c r="O27" s="291"/>
      <c r="P27" s="292"/>
      <c r="Q27" s="291"/>
      <c r="R27" s="283"/>
      <c r="S27" s="279"/>
      <c r="T27" s="292"/>
      <c r="U27" s="293"/>
      <c r="V27" s="283"/>
      <c r="W27" s="294"/>
      <c r="X27" s="294"/>
      <c r="Y27" s="295">
        <f t="shared" si="3"/>
        <v>0</v>
      </c>
      <c r="Z27" s="279"/>
      <c r="AA27" s="279"/>
      <c r="AB27" s="279"/>
      <c r="AC27" s="279"/>
      <c r="AD27" s="279"/>
      <c r="AE27" s="279"/>
      <c r="AF27" s="296" t="b">
        <f t="shared" si="4"/>
        <v>0</v>
      </c>
      <c r="AG27" s="294" t="b">
        <f t="shared" si="5"/>
        <v>0</v>
      </c>
      <c r="AH27" s="294" t="b">
        <f t="shared" si="6"/>
        <v>0</v>
      </c>
      <c r="AI27" s="279"/>
      <c r="AJ27" s="266"/>
      <c r="AK27" s="266" t="str">
        <f t="shared" si="2"/>
        <v>si</v>
      </c>
      <c r="AL27" s="297"/>
    </row>
    <row r="28" spans="1:38" s="298" customFormat="1" x14ac:dyDescent="0.2">
      <c r="A28" s="279"/>
      <c r="B28" s="280"/>
      <c r="C28" s="281"/>
      <c r="D28" s="282"/>
      <c r="E28" s="280"/>
      <c r="F28" s="283"/>
      <c r="G28" s="284"/>
      <c r="H28" s="341"/>
      <c r="I28" s="283"/>
      <c r="J28" s="286"/>
      <c r="K28" s="287" t="e">
        <f t="shared" si="1"/>
        <v>#N/A</v>
      </c>
      <c r="L28" s="288"/>
      <c r="M28" s="289"/>
      <c r="N28" s="290"/>
      <c r="O28" s="291"/>
      <c r="P28" s="292"/>
      <c r="Q28" s="291"/>
      <c r="R28" s="283"/>
      <c r="S28" s="279"/>
      <c r="T28" s="292"/>
      <c r="U28" s="293"/>
      <c r="V28" s="283"/>
      <c r="W28" s="294"/>
      <c r="X28" s="294"/>
      <c r="Y28" s="295">
        <f t="shared" si="3"/>
        <v>0</v>
      </c>
      <c r="Z28" s="279"/>
      <c r="AA28" s="279"/>
      <c r="AB28" s="279"/>
      <c r="AC28" s="279"/>
      <c r="AD28" s="279"/>
      <c r="AE28" s="279"/>
      <c r="AF28" s="296" t="b">
        <f t="shared" si="4"/>
        <v>0</v>
      </c>
      <c r="AG28" s="294" t="b">
        <f t="shared" si="5"/>
        <v>0</v>
      </c>
      <c r="AH28" s="294" t="b">
        <f t="shared" si="6"/>
        <v>0</v>
      </c>
      <c r="AI28" s="279"/>
      <c r="AJ28" s="266"/>
      <c r="AK28" s="266" t="str">
        <f t="shared" si="2"/>
        <v>si</v>
      </c>
      <c r="AL28" s="297"/>
    </row>
    <row r="29" spans="1:38" s="298" customFormat="1" x14ac:dyDescent="0.2">
      <c r="A29" s="279"/>
      <c r="B29" s="280"/>
      <c r="C29" s="281"/>
      <c r="D29" s="282"/>
      <c r="E29" s="280"/>
      <c r="F29" s="283"/>
      <c r="G29" s="284"/>
      <c r="H29" s="341"/>
      <c r="I29" s="283"/>
      <c r="J29" s="286"/>
      <c r="K29" s="287" t="e">
        <f t="shared" si="1"/>
        <v>#N/A</v>
      </c>
      <c r="L29" s="288"/>
      <c r="M29" s="289"/>
      <c r="N29" s="290"/>
      <c r="O29" s="291"/>
      <c r="P29" s="292"/>
      <c r="Q29" s="291"/>
      <c r="R29" s="283"/>
      <c r="S29" s="279"/>
      <c r="T29" s="292"/>
      <c r="U29" s="293"/>
      <c r="V29" s="283"/>
      <c r="W29" s="294"/>
      <c r="X29" s="294"/>
      <c r="Y29" s="295">
        <f t="shared" si="3"/>
        <v>0</v>
      </c>
      <c r="Z29" s="279"/>
      <c r="AA29" s="279"/>
      <c r="AB29" s="279"/>
      <c r="AC29" s="279"/>
      <c r="AD29" s="279"/>
      <c r="AE29" s="279"/>
      <c r="AF29" s="296" t="b">
        <f t="shared" si="4"/>
        <v>0</v>
      </c>
      <c r="AG29" s="294" t="b">
        <f t="shared" si="5"/>
        <v>0</v>
      </c>
      <c r="AH29" s="294" t="b">
        <f t="shared" si="6"/>
        <v>0</v>
      </c>
      <c r="AI29" s="279"/>
      <c r="AJ29" s="266"/>
      <c r="AK29" s="266" t="str">
        <f t="shared" si="2"/>
        <v>si</v>
      </c>
      <c r="AL29" s="297"/>
    </row>
    <row r="30" spans="1:38" s="298" customFormat="1" x14ac:dyDescent="0.2">
      <c r="A30" s="279"/>
      <c r="B30" s="280"/>
      <c r="C30" s="281"/>
      <c r="D30" s="282"/>
      <c r="E30" s="280"/>
      <c r="F30" s="283"/>
      <c r="G30" s="284"/>
      <c r="H30" s="341"/>
      <c r="I30" s="283"/>
      <c r="J30" s="286"/>
      <c r="K30" s="287" t="e">
        <f t="shared" si="1"/>
        <v>#N/A</v>
      </c>
      <c r="L30" s="288"/>
      <c r="M30" s="289"/>
      <c r="N30" s="290"/>
      <c r="O30" s="291"/>
      <c r="P30" s="292"/>
      <c r="Q30" s="291"/>
      <c r="R30" s="283"/>
      <c r="S30" s="279"/>
      <c r="T30" s="292"/>
      <c r="U30" s="293"/>
      <c r="V30" s="283"/>
      <c r="W30" s="294"/>
      <c r="X30" s="294"/>
      <c r="Y30" s="295">
        <f t="shared" si="3"/>
        <v>0</v>
      </c>
      <c r="Z30" s="279"/>
      <c r="AA30" s="279"/>
      <c r="AB30" s="279"/>
      <c r="AC30" s="279"/>
      <c r="AD30" s="279"/>
      <c r="AE30" s="279"/>
      <c r="AF30" s="296" t="b">
        <f t="shared" si="4"/>
        <v>0</v>
      </c>
      <c r="AG30" s="294" t="b">
        <f t="shared" si="5"/>
        <v>0</v>
      </c>
      <c r="AH30" s="294" t="b">
        <f t="shared" si="6"/>
        <v>0</v>
      </c>
      <c r="AI30" s="279"/>
      <c r="AJ30" s="266"/>
      <c r="AK30" s="266" t="str">
        <f t="shared" si="2"/>
        <v>si</v>
      </c>
      <c r="AL30" s="297"/>
    </row>
    <row r="31" spans="1:38" s="298" customFormat="1" x14ac:dyDescent="0.2">
      <c r="A31" s="279"/>
      <c r="B31" s="280"/>
      <c r="C31" s="281"/>
      <c r="D31" s="282"/>
      <c r="E31" s="280"/>
      <c r="F31" s="283"/>
      <c r="G31" s="284"/>
      <c r="H31" s="341"/>
      <c r="I31" s="283"/>
      <c r="J31" s="286"/>
      <c r="K31" s="287" t="e">
        <f t="shared" si="1"/>
        <v>#N/A</v>
      </c>
      <c r="L31" s="288"/>
      <c r="M31" s="289"/>
      <c r="N31" s="290"/>
      <c r="O31" s="291"/>
      <c r="P31" s="292"/>
      <c r="Q31" s="291"/>
      <c r="R31" s="283"/>
      <c r="S31" s="279"/>
      <c r="T31" s="292"/>
      <c r="U31" s="293"/>
      <c r="V31" s="283"/>
      <c r="W31" s="294"/>
      <c r="X31" s="294"/>
      <c r="Y31" s="295">
        <f t="shared" si="3"/>
        <v>0</v>
      </c>
      <c r="Z31" s="279"/>
      <c r="AA31" s="279"/>
      <c r="AB31" s="279"/>
      <c r="AC31" s="279"/>
      <c r="AD31" s="279"/>
      <c r="AE31" s="279"/>
      <c r="AF31" s="296" t="b">
        <f t="shared" si="4"/>
        <v>0</v>
      </c>
      <c r="AG31" s="294" t="b">
        <f t="shared" si="5"/>
        <v>0</v>
      </c>
      <c r="AH31" s="294" t="b">
        <f t="shared" si="6"/>
        <v>0</v>
      </c>
      <c r="AI31" s="279"/>
      <c r="AJ31" s="266"/>
      <c r="AK31" s="266" t="str">
        <f t="shared" si="2"/>
        <v>si</v>
      </c>
      <c r="AL31" s="297"/>
    </row>
    <row r="32" spans="1:38" s="298" customFormat="1" x14ac:dyDescent="0.2">
      <c r="A32" s="279"/>
      <c r="B32" s="280"/>
      <c r="C32" s="281"/>
      <c r="D32" s="282"/>
      <c r="E32" s="280"/>
      <c r="F32" s="283"/>
      <c r="G32" s="284"/>
      <c r="H32" s="285"/>
      <c r="I32" s="283"/>
      <c r="J32" s="286"/>
      <c r="K32" s="287" t="e">
        <f t="shared" si="1"/>
        <v>#N/A</v>
      </c>
      <c r="L32" s="288"/>
      <c r="M32" s="289"/>
      <c r="N32" s="290"/>
      <c r="O32" s="291"/>
      <c r="P32" s="292"/>
      <c r="Q32" s="291"/>
      <c r="R32" s="283"/>
      <c r="S32" s="279"/>
      <c r="T32" s="292"/>
      <c r="U32" s="293"/>
      <c r="V32" s="283"/>
      <c r="W32" s="294"/>
      <c r="X32" s="294"/>
      <c r="Y32" s="295">
        <f t="shared" si="3"/>
        <v>0</v>
      </c>
      <c r="Z32" s="279"/>
      <c r="AA32" s="279"/>
      <c r="AB32" s="279"/>
      <c r="AC32" s="279"/>
      <c r="AD32" s="279"/>
      <c r="AE32" s="279"/>
      <c r="AF32" s="296" t="b">
        <f t="shared" si="4"/>
        <v>0</v>
      </c>
      <c r="AG32" s="294" t="b">
        <f t="shared" si="5"/>
        <v>0</v>
      </c>
      <c r="AH32" s="294" t="b">
        <f t="shared" si="6"/>
        <v>0</v>
      </c>
      <c r="AI32" s="279"/>
      <c r="AJ32" s="266"/>
      <c r="AK32" s="266" t="str">
        <f t="shared" si="2"/>
        <v>si</v>
      </c>
      <c r="AL32" s="297"/>
    </row>
    <row r="33" spans="1:38" s="298" customFormat="1" x14ac:dyDescent="0.2">
      <c r="A33" s="279"/>
      <c r="B33" s="280"/>
      <c r="C33" s="281"/>
      <c r="D33" s="282"/>
      <c r="E33" s="280"/>
      <c r="F33" s="283"/>
      <c r="G33" s="284"/>
      <c r="H33" s="285"/>
      <c r="I33" s="283"/>
      <c r="J33" s="286"/>
      <c r="K33" s="287" t="e">
        <f t="shared" si="1"/>
        <v>#N/A</v>
      </c>
      <c r="L33" s="288"/>
      <c r="M33" s="289"/>
      <c r="N33" s="290"/>
      <c r="O33" s="291"/>
      <c r="P33" s="292"/>
      <c r="Q33" s="291"/>
      <c r="R33" s="283"/>
      <c r="S33" s="279"/>
      <c r="T33" s="292"/>
      <c r="U33" s="293"/>
      <c r="V33" s="283"/>
      <c r="W33" s="294"/>
      <c r="X33" s="294"/>
      <c r="Y33" s="295">
        <f t="shared" si="3"/>
        <v>0</v>
      </c>
      <c r="Z33" s="279"/>
      <c r="AA33" s="279"/>
      <c r="AB33" s="279"/>
      <c r="AC33" s="279"/>
      <c r="AD33" s="279"/>
      <c r="AE33" s="279"/>
      <c r="AF33" s="296" t="b">
        <f t="shared" si="4"/>
        <v>0</v>
      </c>
      <c r="AG33" s="294" t="b">
        <f t="shared" si="5"/>
        <v>0</v>
      </c>
      <c r="AH33" s="294" t="b">
        <f t="shared" si="6"/>
        <v>0</v>
      </c>
      <c r="AI33" s="279"/>
      <c r="AJ33" s="266"/>
      <c r="AK33" s="266" t="str">
        <f t="shared" si="2"/>
        <v>si</v>
      </c>
      <c r="AL33" s="297"/>
    </row>
    <row r="34" spans="1:38" s="298" customFormat="1" x14ac:dyDescent="0.2">
      <c r="A34" s="279"/>
      <c r="B34" s="280"/>
      <c r="C34" s="281"/>
      <c r="D34" s="282"/>
      <c r="E34" s="280"/>
      <c r="F34" s="283"/>
      <c r="G34" s="284"/>
      <c r="H34" s="285"/>
      <c r="I34" s="283"/>
      <c r="J34" s="286"/>
      <c r="K34" s="287" t="e">
        <f t="shared" si="1"/>
        <v>#N/A</v>
      </c>
      <c r="L34" s="288"/>
      <c r="M34" s="289"/>
      <c r="N34" s="290"/>
      <c r="O34" s="291"/>
      <c r="P34" s="292"/>
      <c r="Q34" s="291"/>
      <c r="R34" s="283"/>
      <c r="S34" s="279"/>
      <c r="T34" s="292"/>
      <c r="U34" s="293"/>
      <c r="V34" s="283"/>
      <c r="W34" s="294"/>
      <c r="X34" s="294"/>
      <c r="Y34" s="295">
        <f t="shared" si="3"/>
        <v>0</v>
      </c>
      <c r="Z34" s="279"/>
      <c r="AA34" s="279"/>
      <c r="AB34" s="279"/>
      <c r="AC34" s="279"/>
      <c r="AD34" s="279"/>
      <c r="AE34" s="279"/>
      <c r="AF34" s="296" t="b">
        <f t="shared" si="4"/>
        <v>0</v>
      </c>
      <c r="AG34" s="294" t="b">
        <f t="shared" si="5"/>
        <v>0</v>
      </c>
      <c r="AH34" s="294" t="b">
        <f t="shared" si="6"/>
        <v>0</v>
      </c>
      <c r="AI34" s="279"/>
      <c r="AJ34" s="266"/>
      <c r="AK34" s="266" t="str">
        <f t="shared" si="2"/>
        <v>si</v>
      </c>
      <c r="AL34" s="297"/>
    </row>
    <row r="35" spans="1:38" s="298" customFormat="1" x14ac:dyDescent="0.2">
      <c r="A35" s="279"/>
      <c r="B35" s="280"/>
      <c r="C35" s="281"/>
      <c r="D35" s="282"/>
      <c r="E35" s="280"/>
      <c r="F35" s="283"/>
      <c r="G35" s="284"/>
      <c r="H35" s="285"/>
      <c r="I35" s="283"/>
      <c r="J35" s="286"/>
      <c r="K35" s="287" t="e">
        <f t="shared" si="1"/>
        <v>#N/A</v>
      </c>
      <c r="L35" s="288"/>
      <c r="M35" s="289"/>
      <c r="N35" s="290"/>
      <c r="O35" s="291"/>
      <c r="P35" s="292"/>
      <c r="Q35" s="291"/>
      <c r="R35" s="283"/>
      <c r="S35" s="279"/>
      <c r="T35" s="292"/>
      <c r="U35" s="293"/>
      <c r="V35" s="283"/>
      <c r="W35" s="294"/>
      <c r="X35" s="294"/>
      <c r="Y35" s="295">
        <f t="shared" si="3"/>
        <v>0</v>
      </c>
      <c r="Z35" s="279"/>
      <c r="AA35" s="279"/>
      <c r="AB35" s="279"/>
      <c r="AC35" s="279"/>
      <c r="AD35" s="279"/>
      <c r="AE35" s="279"/>
      <c r="AF35" s="296" t="b">
        <f t="shared" si="4"/>
        <v>0</v>
      </c>
      <c r="AG35" s="294" t="b">
        <f t="shared" si="5"/>
        <v>0</v>
      </c>
      <c r="AH35" s="294" t="b">
        <f t="shared" si="6"/>
        <v>0</v>
      </c>
      <c r="AI35" s="279"/>
      <c r="AJ35" s="266"/>
      <c r="AK35" s="266" t="str">
        <f t="shared" si="2"/>
        <v>si</v>
      </c>
      <c r="AL35" s="297"/>
    </row>
    <row r="36" spans="1:38" s="298" customFormat="1" x14ac:dyDescent="0.2">
      <c r="A36" s="279"/>
      <c r="B36" s="280"/>
      <c r="C36" s="281"/>
      <c r="D36" s="282"/>
      <c r="E36" s="280"/>
      <c r="F36" s="283"/>
      <c r="G36" s="284"/>
      <c r="H36" s="285"/>
      <c r="I36" s="283"/>
      <c r="J36" s="286"/>
      <c r="K36" s="287" t="e">
        <f t="shared" si="1"/>
        <v>#N/A</v>
      </c>
      <c r="L36" s="288"/>
      <c r="M36" s="289"/>
      <c r="N36" s="290"/>
      <c r="O36" s="291"/>
      <c r="P36" s="292"/>
      <c r="Q36" s="291"/>
      <c r="R36" s="283"/>
      <c r="S36" s="279"/>
      <c r="T36" s="292"/>
      <c r="U36" s="293"/>
      <c r="V36" s="283"/>
      <c r="W36" s="294"/>
      <c r="X36" s="294"/>
      <c r="Y36" s="295">
        <f t="shared" si="3"/>
        <v>0</v>
      </c>
      <c r="Z36" s="279"/>
      <c r="AA36" s="279"/>
      <c r="AB36" s="279"/>
      <c r="AC36" s="279"/>
      <c r="AD36" s="279"/>
      <c r="AE36" s="279"/>
      <c r="AF36" s="296" t="b">
        <f t="shared" si="4"/>
        <v>0</v>
      </c>
      <c r="AG36" s="294" t="b">
        <f t="shared" si="5"/>
        <v>0</v>
      </c>
      <c r="AH36" s="294" t="b">
        <f t="shared" si="6"/>
        <v>0</v>
      </c>
      <c r="AI36" s="279"/>
      <c r="AJ36" s="266"/>
      <c r="AK36" s="266" t="str">
        <f t="shared" si="2"/>
        <v>si</v>
      </c>
      <c r="AL36" s="297"/>
    </row>
    <row r="37" spans="1:38" s="298" customFormat="1" x14ac:dyDescent="0.2">
      <c r="A37" s="279"/>
      <c r="B37" s="280"/>
      <c r="C37" s="281"/>
      <c r="D37" s="282"/>
      <c r="E37" s="280"/>
      <c r="F37" s="283"/>
      <c r="G37" s="284"/>
      <c r="H37" s="285"/>
      <c r="I37" s="283"/>
      <c r="J37" s="286"/>
      <c r="K37" s="287" t="e">
        <f t="shared" si="1"/>
        <v>#N/A</v>
      </c>
      <c r="L37" s="288"/>
      <c r="M37" s="289"/>
      <c r="N37" s="290"/>
      <c r="O37" s="291"/>
      <c r="P37" s="292"/>
      <c r="Q37" s="291"/>
      <c r="R37" s="283"/>
      <c r="S37" s="279"/>
      <c r="T37" s="292"/>
      <c r="U37" s="293"/>
      <c r="V37" s="283"/>
      <c r="W37" s="294"/>
      <c r="X37" s="294"/>
      <c r="Y37" s="295">
        <f t="shared" si="3"/>
        <v>0</v>
      </c>
      <c r="Z37" s="279"/>
      <c r="AA37" s="279"/>
      <c r="AB37" s="279"/>
      <c r="AC37" s="279"/>
      <c r="AD37" s="279"/>
      <c r="AE37" s="279"/>
      <c r="AF37" s="296" t="b">
        <f t="shared" si="4"/>
        <v>0</v>
      </c>
      <c r="AG37" s="294" t="b">
        <f t="shared" si="5"/>
        <v>0</v>
      </c>
      <c r="AH37" s="294" t="b">
        <f t="shared" si="6"/>
        <v>0</v>
      </c>
      <c r="AI37" s="279"/>
      <c r="AJ37" s="266"/>
      <c r="AK37" s="266" t="str">
        <f t="shared" si="2"/>
        <v>si</v>
      </c>
      <c r="AL37" s="297"/>
    </row>
    <row r="38" spans="1:38" s="298" customFormat="1" x14ac:dyDescent="0.2">
      <c r="A38" s="279"/>
      <c r="B38" s="280"/>
      <c r="C38" s="281"/>
      <c r="D38" s="282"/>
      <c r="E38" s="280"/>
      <c r="F38" s="283"/>
      <c r="G38" s="284"/>
      <c r="H38" s="285"/>
      <c r="I38" s="283"/>
      <c r="J38" s="286"/>
      <c r="K38" s="287" t="e">
        <f t="shared" si="1"/>
        <v>#N/A</v>
      </c>
      <c r="L38" s="288"/>
      <c r="M38" s="289"/>
      <c r="N38" s="290"/>
      <c r="O38" s="291"/>
      <c r="P38" s="292"/>
      <c r="Q38" s="291"/>
      <c r="R38" s="283"/>
      <c r="S38" s="279"/>
      <c r="T38" s="292"/>
      <c r="U38" s="293"/>
      <c r="V38" s="283"/>
      <c r="W38" s="294"/>
      <c r="X38" s="294"/>
      <c r="Y38" s="295">
        <f t="shared" si="3"/>
        <v>0</v>
      </c>
      <c r="Z38" s="279"/>
      <c r="AA38" s="279"/>
      <c r="AB38" s="279"/>
      <c r="AC38" s="279"/>
      <c r="AD38" s="279"/>
      <c r="AE38" s="279"/>
      <c r="AF38" s="296" t="b">
        <f t="shared" si="4"/>
        <v>0</v>
      </c>
      <c r="AG38" s="294" t="b">
        <f t="shared" si="5"/>
        <v>0</v>
      </c>
      <c r="AH38" s="294" t="b">
        <f t="shared" si="6"/>
        <v>0</v>
      </c>
      <c r="AI38" s="279"/>
      <c r="AJ38" s="266"/>
      <c r="AK38" s="266" t="str">
        <f t="shared" si="2"/>
        <v>si</v>
      </c>
      <c r="AL38" s="297"/>
    </row>
    <row r="39" spans="1:38" s="298" customFormat="1" x14ac:dyDescent="0.2">
      <c r="A39" s="279"/>
      <c r="B39" s="280"/>
      <c r="C39" s="281"/>
      <c r="D39" s="282"/>
      <c r="E39" s="280"/>
      <c r="F39" s="283"/>
      <c r="G39" s="284"/>
      <c r="H39" s="285"/>
      <c r="I39" s="283"/>
      <c r="J39" s="286"/>
      <c r="K39" s="287" t="e">
        <f t="shared" si="1"/>
        <v>#N/A</v>
      </c>
      <c r="L39" s="288"/>
      <c r="M39" s="289"/>
      <c r="N39" s="290"/>
      <c r="O39" s="291"/>
      <c r="P39" s="292"/>
      <c r="Q39" s="291"/>
      <c r="R39" s="283"/>
      <c r="S39" s="279"/>
      <c r="T39" s="292"/>
      <c r="U39" s="293"/>
      <c r="V39" s="283"/>
      <c r="W39" s="294"/>
      <c r="X39" s="294"/>
      <c r="Y39" s="295">
        <f t="shared" si="3"/>
        <v>0</v>
      </c>
      <c r="Z39" s="279"/>
      <c r="AA39" s="279"/>
      <c r="AB39" s="279"/>
      <c r="AC39" s="279"/>
      <c r="AD39" s="279"/>
      <c r="AE39" s="279"/>
      <c r="AF39" s="296" t="b">
        <f t="shared" si="4"/>
        <v>0</v>
      </c>
      <c r="AG39" s="294" t="b">
        <f t="shared" si="5"/>
        <v>0</v>
      </c>
      <c r="AH39" s="294" t="b">
        <f t="shared" si="6"/>
        <v>0</v>
      </c>
      <c r="AI39" s="279"/>
      <c r="AJ39" s="266"/>
      <c r="AK39" s="266" t="str">
        <f t="shared" si="2"/>
        <v>si</v>
      </c>
      <c r="AL39" s="297"/>
    </row>
    <row r="40" spans="1:38" s="298" customFormat="1" x14ac:dyDescent="0.2">
      <c r="A40" s="279"/>
      <c r="B40" s="280"/>
      <c r="C40" s="281"/>
      <c r="D40" s="282"/>
      <c r="E40" s="280"/>
      <c r="F40" s="283"/>
      <c r="G40" s="284"/>
      <c r="H40" s="285"/>
      <c r="I40" s="283"/>
      <c r="J40" s="286"/>
      <c r="K40" s="287" t="e">
        <f t="shared" ref="K40:K71" si="7">VLOOKUP(J40,$J$599:$L$856,2)</f>
        <v>#N/A</v>
      </c>
      <c r="L40" s="288"/>
      <c r="M40" s="289"/>
      <c r="N40" s="290"/>
      <c r="O40" s="291"/>
      <c r="P40" s="292"/>
      <c r="Q40" s="291"/>
      <c r="R40" s="283"/>
      <c r="S40" s="279"/>
      <c r="T40" s="292"/>
      <c r="U40" s="293"/>
      <c r="V40" s="283"/>
      <c r="W40" s="294"/>
      <c r="X40" s="294"/>
      <c r="Y40" s="295">
        <f t="shared" si="3"/>
        <v>0</v>
      </c>
      <c r="Z40" s="279"/>
      <c r="AA40" s="279"/>
      <c r="AB40" s="279"/>
      <c r="AC40" s="279"/>
      <c r="AD40" s="279"/>
      <c r="AE40" s="279"/>
      <c r="AF40" s="296" t="b">
        <f t="shared" si="4"/>
        <v>0</v>
      </c>
      <c r="AG40" s="294" t="b">
        <f t="shared" si="5"/>
        <v>0</v>
      </c>
      <c r="AH40" s="294" t="b">
        <f t="shared" si="6"/>
        <v>0</v>
      </c>
      <c r="AI40" s="279"/>
      <c r="AJ40" s="266"/>
      <c r="AK40" s="266" t="str">
        <f t="shared" si="2"/>
        <v>si</v>
      </c>
      <c r="AL40" s="297"/>
    </row>
    <row r="41" spans="1:38" s="298" customFormat="1" x14ac:dyDescent="0.2">
      <c r="A41" s="279"/>
      <c r="B41" s="280"/>
      <c r="C41" s="281"/>
      <c r="D41" s="282"/>
      <c r="E41" s="280"/>
      <c r="F41" s="283"/>
      <c r="G41" s="284"/>
      <c r="H41" s="285"/>
      <c r="I41" s="283"/>
      <c r="J41" s="286"/>
      <c r="K41" s="287" t="e">
        <f t="shared" si="7"/>
        <v>#N/A</v>
      </c>
      <c r="L41" s="288"/>
      <c r="M41" s="289"/>
      <c r="N41" s="290"/>
      <c r="O41" s="291"/>
      <c r="P41" s="292"/>
      <c r="Q41" s="291"/>
      <c r="R41" s="283"/>
      <c r="S41" s="279"/>
      <c r="T41" s="292"/>
      <c r="U41" s="293"/>
      <c r="V41" s="283"/>
      <c r="W41" s="294"/>
      <c r="X41" s="294"/>
      <c r="Y41" s="295">
        <f t="shared" si="3"/>
        <v>0</v>
      </c>
      <c r="Z41" s="279"/>
      <c r="AA41" s="279"/>
      <c r="AB41" s="279"/>
      <c r="AC41" s="279"/>
      <c r="AD41" s="279"/>
      <c r="AE41" s="279"/>
      <c r="AF41" s="296" t="b">
        <f t="shared" si="4"/>
        <v>0</v>
      </c>
      <c r="AG41" s="294" t="b">
        <f t="shared" si="5"/>
        <v>0</v>
      </c>
      <c r="AH41" s="294" t="b">
        <f t="shared" si="6"/>
        <v>0</v>
      </c>
      <c r="AI41" s="279"/>
      <c r="AJ41" s="266"/>
      <c r="AK41" s="266" t="str">
        <f t="shared" si="2"/>
        <v>si</v>
      </c>
      <c r="AL41" s="297"/>
    </row>
    <row r="42" spans="1:38" s="298" customFormat="1" x14ac:dyDescent="0.2">
      <c r="A42" s="279"/>
      <c r="B42" s="280"/>
      <c r="C42" s="281"/>
      <c r="D42" s="282"/>
      <c r="E42" s="280"/>
      <c r="F42" s="283"/>
      <c r="G42" s="284"/>
      <c r="H42" s="285"/>
      <c r="I42" s="283"/>
      <c r="J42" s="286"/>
      <c r="K42" s="287" t="e">
        <f t="shared" si="7"/>
        <v>#N/A</v>
      </c>
      <c r="L42" s="288"/>
      <c r="M42" s="289"/>
      <c r="N42" s="290"/>
      <c r="O42" s="291"/>
      <c r="P42" s="292"/>
      <c r="Q42" s="291"/>
      <c r="R42" s="283"/>
      <c r="S42" s="279"/>
      <c r="T42" s="292"/>
      <c r="U42" s="293"/>
      <c r="V42" s="283"/>
      <c r="W42" s="294"/>
      <c r="X42" s="294"/>
      <c r="Y42" s="295">
        <f t="shared" si="3"/>
        <v>0</v>
      </c>
      <c r="Z42" s="279"/>
      <c r="AA42" s="279"/>
      <c r="AB42" s="279"/>
      <c r="AC42" s="279"/>
      <c r="AD42" s="279"/>
      <c r="AE42" s="279"/>
      <c r="AF42" s="296" t="b">
        <f t="shared" si="4"/>
        <v>0</v>
      </c>
      <c r="AG42" s="294" t="b">
        <f t="shared" si="5"/>
        <v>0</v>
      </c>
      <c r="AH42" s="294" t="b">
        <f t="shared" si="6"/>
        <v>0</v>
      </c>
      <c r="AI42" s="279"/>
      <c r="AJ42" s="266"/>
      <c r="AK42" s="266" t="str">
        <f t="shared" si="2"/>
        <v>si</v>
      </c>
      <c r="AL42" s="297"/>
    </row>
    <row r="43" spans="1:38" s="298" customFormat="1" x14ac:dyDescent="0.2">
      <c r="A43" s="279"/>
      <c r="B43" s="280"/>
      <c r="C43" s="281"/>
      <c r="D43" s="282"/>
      <c r="E43" s="280"/>
      <c r="F43" s="283"/>
      <c r="G43" s="284"/>
      <c r="H43" s="285"/>
      <c r="I43" s="283"/>
      <c r="J43" s="286"/>
      <c r="K43" s="287" t="e">
        <f t="shared" si="7"/>
        <v>#N/A</v>
      </c>
      <c r="L43" s="288"/>
      <c r="M43" s="289"/>
      <c r="N43" s="290"/>
      <c r="O43" s="291"/>
      <c r="P43" s="292"/>
      <c r="Q43" s="291"/>
      <c r="R43" s="283"/>
      <c r="S43" s="279"/>
      <c r="T43" s="292"/>
      <c r="U43" s="293"/>
      <c r="V43" s="283"/>
      <c r="W43" s="294"/>
      <c r="X43" s="294"/>
      <c r="Y43" s="295">
        <f t="shared" si="3"/>
        <v>0</v>
      </c>
      <c r="Z43" s="279"/>
      <c r="AA43" s="279"/>
      <c r="AB43" s="279"/>
      <c r="AC43" s="279"/>
      <c r="AD43" s="279"/>
      <c r="AE43" s="279"/>
      <c r="AF43" s="296" t="b">
        <f t="shared" si="4"/>
        <v>0</v>
      </c>
      <c r="AG43" s="294" t="b">
        <f t="shared" si="5"/>
        <v>0</v>
      </c>
      <c r="AH43" s="294" t="b">
        <f t="shared" si="6"/>
        <v>0</v>
      </c>
      <c r="AI43" s="279"/>
      <c r="AJ43" s="266"/>
      <c r="AK43" s="266" t="str">
        <f t="shared" si="2"/>
        <v>si</v>
      </c>
      <c r="AL43" s="297"/>
    </row>
    <row r="44" spans="1:38" s="298" customFormat="1" x14ac:dyDescent="0.2">
      <c r="A44" s="279"/>
      <c r="B44" s="280"/>
      <c r="C44" s="281"/>
      <c r="D44" s="282"/>
      <c r="E44" s="280"/>
      <c r="F44" s="283"/>
      <c r="G44" s="284"/>
      <c r="H44" s="285"/>
      <c r="I44" s="283"/>
      <c r="J44" s="286"/>
      <c r="K44" s="287" t="e">
        <f t="shared" si="7"/>
        <v>#N/A</v>
      </c>
      <c r="L44" s="288"/>
      <c r="M44" s="289"/>
      <c r="N44" s="290"/>
      <c r="O44" s="291"/>
      <c r="P44" s="292"/>
      <c r="Q44" s="291"/>
      <c r="R44" s="283"/>
      <c r="S44" s="279"/>
      <c r="T44" s="292"/>
      <c r="U44" s="293"/>
      <c r="V44" s="283"/>
      <c r="W44" s="294"/>
      <c r="X44" s="294"/>
      <c r="Y44" s="295">
        <f t="shared" si="3"/>
        <v>0</v>
      </c>
      <c r="Z44" s="279"/>
      <c r="AA44" s="279"/>
      <c r="AB44" s="279"/>
      <c r="AC44" s="279"/>
      <c r="AD44" s="279"/>
      <c r="AE44" s="279"/>
      <c r="AF44" s="296" t="b">
        <f t="shared" si="4"/>
        <v>0</v>
      </c>
      <c r="AG44" s="294" t="b">
        <f t="shared" si="5"/>
        <v>0</v>
      </c>
      <c r="AH44" s="294" t="b">
        <f t="shared" si="6"/>
        <v>0</v>
      </c>
      <c r="AI44" s="279"/>
      <c r="AJ44" s="266"/>
      <c r="AK44" s="266" t="str">
        <f t="shared" si="2"/>
        <v>si</v>
      </c>
      <c r="AL44" s="297"/>
    </row>
    <row r="45" spans="1:38" s="298" customFormat="1" x14ac:dyDescent="0.2">
      <c r="A45" s="279"/>
      <c r="B45" s="280"/>
      <c r="C45" s="281"/>
      <c r="D45" s="282"/>
      <c r="E45" s="280"/>
      <c r="F45" s="283"/>
      <c r="G45" s="284"/>
      <c r="H45" s="285"/>
      <c r="I45" s="283"/>
      <c r="J45" s="286"/>
      <c r="K45" s="287" t="e">
        <f t="shared" si="7"/>
        <v>#N/A</v>
      </c>
      <c r="L45" s="288"/>
      <c r="M45" s="289"/>
      <c r="N45" s="290"/>
      <c r="O45" s="291"/>
      <c r="P45" s="292"/>
      <c r="Q45" s="291"/>
      <c r="R45" s="283"/>
      <c r="S45" s="279"/>
      <c r="T45" s="292"/>
      <c r="U45" s="293"/>
      <c r="V45" s="283"/>
      <c r="W45" s="294"/>
      <c r="X45" s="294"/>
      <c r="Y45" s="295">
        <f t="shared" si="3"/>
        <v>0</v>
      </c>
      <c r="Z45" s="279"/>
      <c r="AA45" s="279"/>
      <c r="AB45" s="279"/>
      <c r="AC45" s="279"/>
      <c r="AD45" s="279"/>
      <c r="AE45" s="279"/>
      <c r="AF45" s="296" t="b">
        <f t="shared" si="4"/>
        <v>0</v>
      </c>
      <c r="AG45" s="294" t="b">
        <f t="shared" si="5"/>
        <v>0</v>
      </c>
      <c r="AH45" s="294" t="b">
        <f t="shared" si="6"/>
        <v>0</v>
      </c>
      <c r="AI45" s="279"/>
      <c r="AJ45" s="266"/>
      <c r="AK45" s="266" t="str">
        <f t="shared" si="2"/>
        <v>si</v>
      </c>
      <c r="AL45" s="297"/>
    </row>
    <row r="46" spans="1:38" s="298" customFormat="1" x14ac:dyDescent="0.2">
      <c r="A46" s="279"/>
      <c r="B46" s="280"/>
      <c r="C46" s="281"/>
      <c r="D46" s="282"/>
      <c r="E46" s="280"/>
      <c r="F46" s="283"/>
      <c r="G46" s="284"/>
      <c r="H46" s="285"/>
      <c r="I46" s="283"/>
      <c r="J46" s="286"/>
      <c r="K46" s="287" t="e">
        <f t="shared" si="7"/>
        <v>#N/A</v>
      </c>
      <c r="L46" s="288"/>
      <c r="M46" s="289"/>
      <c r="N46" s="290"/>
      <c r="O46" s="291"/>
      <c r="P46" s="292"/>
      <c r="Q46" s="291"/>
      <c r="R46" s="283"/>
      <c r="S46" s="279"/>
      <c r="T46" s="292"/>
      <c r="U46" s="293"/>
      <c r="V46" s="283"/>
      <c r="W46" s="294"/>
      <c r="X46" s="294"/>
      <c r="Y46" s="295">
        <f t="shared" si="3"/>
        <v>0</v>
      </c>
      <c r="Z46" s="279"/>
      <c r="AA46" s="279"/>
      <c r="AB46" s="279"/>
      <c r="AC46" s="279"/>
      <c r="AD46" s="279"/>
      <c r="AE46" s="279"/>
      <c r="AF46" s="296" t="b">
        <f t="shared" si="4"/>
        <v>0</v>
      </c>
      <c r="AG46" s="294" t="b">
        <f t="shared" si="5"/>
        <v>0</v>
      </c>
      <c r="AH46" s="294" t="b">
        <f t="shared" si="6"/>
        <v>0</v>
      </c>
      <c r="AI46" s="279"/>
      <c r="AJ46" s="266"/>
      <c r="AK46" s="266" t="str">
        <f t="shared" si="2"/>
        <v>si</v>
      </c>
      <c r="AL46" s="297"/>
    </row>
    <row r="47" spans="1:38" s="298" customFormat="1" x14ac:dyDescent="0.2">
      <c r="A47" s="279"/>
      <c r="B47" s="280"/>
      <c r="C47" s="281"/>
      <c r="D47" s="282"/>
      <c r="E47" s="280"/>
      <c r="F47" s="283"/>
      <c r="G47" s="284"/>
      <c r="H47" s="285"/>
      <c r="I47" s="283"/>
      <c r="J47" s="286"/>
      <c r="K47" s="287" t="e">
        <f t="shared" si="7"/>
        <v>#N/A</v>
      </c>
      <c r="L47" s="288"/>
      <c r="M47" s="289"/>
      <c r="N47" s="290"/>
      <c r="O47" s="291"/>
      <c r="P47" s="292"/>
      <c r="Q47" s="291"/>
      <c r="R47" s="283"/>
      <c r="S47" s="279"/>
      <c r="T47" s="292"/>
      <c r="U47" s="293"/>
      <c r="V47" s="283"/>
      <c r="W47" s="294"/>
      <c r="X47" s="294"/>
      <c r="Y47" s="295">
        <f t="shared" si="3"/>
        <v>0</v>
      </c>
      <c r="Z47" s="279"/>
      <c r="AA47" s="279"/>
      <c r="AB47" s="279"/>
      <c r="AC47" s="279"/>
      <c r="AD47" s="279"/>
      <c r="AE47" s="279"/>
      <c r="AF47" s="296" t="b">
        <f t="shared" si="4"/>
        <v>0</v>
      </c>
      <c r="AG47" s="294" t="b">
        <f t="shared" si="5"/>
        <v>0</v>
      </c>
      <c r="AH47" s="294" t="b">
        <f t="shared" si="6"/>
        <v>0</v>
      </c>
      <c r="AI47" s="279"/>
      <c r="AJ47" s="266"/>
      <c r="AK47" s="266" t="str">
        <f t="shared" si="2"/>
        <v>si</v>
      </c>
      <c r="AL47" s="297"/>
    </row>
    <row r="48" spans="1:38" s="298" customFormat="1" x14ac:dyDescent="0.2">
      <c r="A48" s="279"/>
      <c r="B48" s="280"/>
      <c r="C48" s="281"/>
      <c r="D48" s="282"/>
      <c r="E48" s="280"/>
      <c r="F48" s="283"/>
      <c r="G48" s="284"/>
      <c r="H48" s="285"/>
      <c r="I48" s="283"/>
      <c r="J48" s="286"/>
      <c r="K48" s="287" t="e">
        <f t="shared" si="7"/>
        <v>#N/A</v>
      </c>
      <c r="L48" s="288"/>
      <c r="M48" s="289"/>
      <c r="N48" s="290"/>
      <c r="O48" s="291"/>
      <c r="P48" s="292"/>
      <c r="Q48" s="291"/>
      <c r="R48" s="283"/>
      <c r="S48" s="279"/>
      <c r="T48" s="292"/>
      <c r="U48" s="293"/>
      <c r="V48" s="283"/>
      <c r="W48" s="294"/>
      <c r="X48" s="294"/>
      <c r="Y48" s="295">
        <f t="shared" si="3"/>
        <v>0</v>
      </c>
      <c r="Z48" s="279"/>
      <c r="AA48" s="279"/>
      <c r="AB48" s="279"/>
      <c r="AC48" s="279"/>
      <c r="AD48" s="279"/>
      <c r="AE48" s="279"/>
      <c r="AF48" s="296" t="b">
        <f t="shared" si="4"/>
        <v>0</v>
      </c>
      <c r="AG48" s="294" t="b">
        <f t="shared" si="5"/>
        <v>0</v>
      </c>
      <c r="AH48" s="294" t="b">
        <f t="shared" si="6"/>
        <v>0</v>
      </c>
      <c r="AI48" s="279"/>
      <c r="AJ48" s="266"/>
      <c r="AK48" s="266" t="str">
        <f t="shared" si="2"/>
        <v>si</v>
      </c>
      <c r="AL48" s="297"/>
    </row>
    <row r="49" spans="1:38" s="298" customFormat="1" x14ac:dyDescent="0.2">
      <c r="A49" s="279"/>
      <c r="B49" s="280"/>
      <c r="C49" s="281"/>
      <c r="D49" s="282"/>
      <c r="E49" s="280"/>
      <c r="F49" s="283"/>
      <c r="G49" s="284"/>
      <c r="H49" s="285"/>
      <c r="I49" s="283"/>
      <c r="J49" s="286"/>
      <c r="K49" s="287" t="e">
        <f t="shared" si="7"/>
        <v>#N/A</v>
      </c>
      <c r="L49" s="288"/>
      <c r="M49" s="289"/>
      <c r="N49" s="290"/>
      <c r="O49" s="291"/>
      <c r="P49" s="292"/>
      <c r="Q49" s="291"/>
      <c r="R49" s="283"/>
      <c r="S49" s="279"/>
      <c r="T49" s="292"/>
      <c r="U49" s="293"/>
      <c r="V49" s="283"/>
      <c r="W49" s="294"/>
      <c r="X49" s="294"/>
      <c r="Y49" s="295">
        <f t="shared" si="3"/>
        <v>0</v>
      </c>
      <c r="Z49" s="279"/>
      <c r="AA49" s="279"/>
      <c r="AB49" s="279"/>
      <c r="AC49" s="279"/>
      <c r="AD49" s="279"/>
      <c r="AE49" s="279"/>
      <c r="AF49" s="296" t="b">
        <f t="shared" si="4"/>
        <v>0</v>
      </c>
      <c r="AG49" s="294" t="b">
        <f t="shared" si="5"/>
        <v>0</v>
      </c>
      <c r="AH49" s="294" t="b">
        <f t="shared" si="6"/>
        <v>0</v>
      </c>
      <c r="AI49" s="279"/>
      <c r="AJ49" s="266"/>
      <c r="AK49" s="266" t="str">
        <f t="shared" si="2"/>
        <v>si</v>
      </c>
      <c r="AL49" s="297"/>
    </row>
    <row r="50" spans="1:38" s="298" customFormat="1" x14ac:dyDescent="0.2">
      <c r="A50" s="279"/>
      <c r="B50" s="280"/>
      <c r="C50" s="281"/>
      <c r="D50" s="282"/>
      <c r="E50" s="280"/>
      <c r="F50" s="283"/>
      <c r="G50" s="284"/>
      <c r="H50" s="285"/>
      <c r="I50" s="283"/>
      <c r="J50" s="286"/>
      <c r="K50" s="287" t="e">
        <f t="shared" si="7"/>
        <v>#N/A</v>
      </c>
      <c r="L50" s="288"/>
      <c r="M50" s="289"/>
      <c r="N50" s="290"/>
      <c r="O50" s="291"/>
      <c r="P50" s="292"/>
      <c r="Q50" s="291"/>
      <c r="R50" s="283"/>
      <c r="S50" s="279"/>
      <c r="T50" s="292"/>
      <c r="U50" s="293"/>
      <c r="V50" s="283"/>
      <c r="W50" s="294"/>
      <c r="X50" s="294"/>
      <c r="Y50" s="295">
        <f t="shared" si="3"/>
        <v>0</v>
      </c>
      <c r="Z50" s="279"/>
      <c r="AA50" s="279"/>
      <c r="AB50" s="279"/>
      <c r="AC50" s="279"/>
      <c r="AD50" s="279"/>
      <c r="AE50" s="279"/>
      <c r="AF50" s="296" t="b">
        <f t="shared" si="4"/>
        <v>0</v>
      </c>
      <c r="AG50" s="294" t="b">
        <f t="shared" si="5"/>
        <v>0</v>
      </c>
      <c r="AH50" s="294" t="b">
        <f t="shared" si="6"/>
        <v>0</v>
      </c>
      <c r="AI50" s="279"/>
      <c r="AJ50" s="266"/>
      <c r="AK50" s="266" t="str">
        <f t="shared" si="2"/>
        <v>si</v>
      </c>
      <c r="AL50" s="297"/>
    </row>
    <row r="51" spans="1:38" s="298" customFormat="1" x14ac:dyDescent="0.2">
      <c r="A51" s="279"/>
      <c r="B51" s="280"/>
      <c r="C51" s="281"/>
      <c r="D51" s="282"/>
      <c r="E51" s="280"/>
      <c r="F51" s="283"/>
      <c r="G51" s="284"/>
      <c r="H51" s="285"/>
      <c r="I51" s="283"/>
      <c r="J51" s="286"/>
      <c r="K51" s="287" t="e">
        <f t="shared" si="7"/>
        <v>#N/A</v>
      </c>
      <c r="L51" s="288"/>
      <c r="M51" s="289"/>
      <c r="N51" s="290"/>
      <c r="O51" s="291"/>
      <c r="P51" s="292"/>
      <c r="Q51" s="291"/>
      <c r="R51" s="283"/>
      <c r="S51" s="279"/>
      <c r="T51" s="292"/>
      <c r="U51" s="293"/>
      <c r="V51" s="283"/>
      <c r="W51" s="294"/>
      <c r="X51" s="294"/>
      <c r="Y51" s="295">
        <f t="shared" si="3"/>
        <v>0</v>
      </c>
      <c r="Z51" s="279"/>
      <c r="AA51" s="279"/>
      <c r="AB51" s="279"/>
      <c r="AC51" s="279"/>
      <c r="AD51" s="279"/>
      <c r="AE51" s="279"/>
      <c r="AF51" s="296" t="b">
        <f t="shared" si="4"/>
        <v>0</v>
      </c>
      <c r="AG51" s="294" t="b">
        <f t="shared" si="5"/>
        <v>0</v>
      </c>
      <c r="AH51" s="294" t="b">
        <f t="shared" si="6"/>
        <v>0</v>
      </c>
      <c r="AI51" s="279"/>
      <c r="AJ51" s="266"/>
      <c r="AK51" s="266" t="str">
        <f t="shared" si="2"/>
        <v>si</v>
      </c>
      <c r="AL51" s="297"/>
    </row>
    <row r="52" spans="1:38" s="298" customFormat="1" x14ac:dyDescent="0.2">
      <c r="A52" s="279"/>
      <c r="B52" s="280"/>
      <c r="C52" s="281"/>
      <c r="D52" s="282"/>
      <c r="E52" s="280"/>
      <c r="F52" s="283"/>
      <c r="G52" s="284"/>
      <c r="H52" s="285"/>
      <c r="I52" s="283"/>
      <c r="J52" s="286"/>
      <c r="K52" s="287" t="e">
        <f t="shared" si="7"/>
        <v>#N/A</v>
      </c>
      <c r="L52" s="288"/>
      <c r="M52" s="289"/>
      <c r="N52" s="290"/>
      <c r="O52" s="291"/>
      <c r="P52" s="292"/>
      <c r="Q52" s="291"/>
      <c r="R52" s="283"/>
      <c r="S52" s="279"/>
      <c r="T52" s="292"/>
      <c r="U52" s="293"/>
      <c r="V52" s="283"/>
      <c r="W52" s="294"/>
      <c r="X52" s="294"/>
      <c r="Y52" s="295">
        <f t="shared" si="3"/>
        <v>0</v>
      </c>
      <c r="Z52" s="279"/>
      <c r="AA52" s="279"/>
      <c r="AB52" s="279"/>
      <c r="AC52" s="279"/>
      <c r="AD52" s="279"/>
      <c r="AE52" s="279"/>
      <c r="AF52" s="296" t="b">
        <f t="shared" si="4"/>
        <v>0</v>
      </c>
      <c r="AG52" s="294" t="b">
        <f t="shared" si="5"/>
        <v>0</v>
      </c>
      <c r="AH52" s="294" t="b">
        <f t="shared" si="6"/>
        <v>0</v>
      </c>
      <c r="AI52" s="279"/>
      <c r="AJ52" s="266"/>
      <c r="AK52" s="266" t="str">
        <f t="shared" si="2"/>
        <v>si</v>
      </c>
      <c r="AL52" s="297"/>
    </row>
    <row r="53" spans="1:38" s="298" customFormat="1" x14ac:dyDescent="0.2">
      <c r="A53" s="279"/>
      <c r="B53" s="280"/>
      <c r="C53" s="281"/>
      <c r="D53" s="282"/>
      <c r="E53" s="280"/>
      <c r="F53" s="283"/>
      <c r="G53" s="284"/>
      <c r="H53" s="285"/>
      <c r="I53" s="283"/>
      <c r="J53" s="286"/>
      <c r="K53" s="287" t="e">
        <f t="shared" si="7"/>
        <v>#N/A</v>
      </c>
      <c r="L53" s="288"/>
      <c r="M53" s="289"/>
      <c r="N53" s="290"/>
      <c r="O53" s="291"/>
      <c r="P53" s="292"/>
      <c r="Q53" s="291"/>
      <c r="R53" s="283"/>
      <c r="S53" s="279"/>
      <c r="T53" s="292"/>
      <c r="U53" s="293"/>
      <c r="V53" s="283"/>
      <c r="W53" s="294"/>
      <c r="X53" s="294"/>
      <c r="Y53" s="295">
        <f t="shared" si="3"/>
        <v>0</v>
      </c>
      <c r="Z53" s="279"/>
      <c r="AA53" s="279"/>
      <c r="AB53" s="279"/>
      <c r="AC53" s="279"/>
      <c r="AD53" s="279"/>
      <c r="AE53" s="279"/>
      <c r="AF53" s="296" t="b">
        <f t="shared" si="4"/>
        <v>0</v>
      </c>
      <c r="AG53" s="294" t="b">
        <f t="shared" si="5"/>
        <v>0</v>
      </c>
      <c r="AH53" s="294" t="b">
        <f t="shared" si="6"/>
        <v>0</v>
      </c>
      <c r="AI53" s="279"/>
      <c r="AJ53" s="266"/>
      <c r="AK53" s="266" t="str">
        <f t="shared" si="2"/>
        <v>si</v>
      </c>
      <c r="AL53" s="297"/>
    </row>
    <row r="54" spans="1:38" s="298" customFormat="1" x14ac:dyDescent="0.2">
      <c r="A54" s="279"/>
      <c r="B54" s="280"/>
      <c r="C54" s="281"/>
      <c r="D54" s="282"/>
      <c r="E54" s="280"/>
      <c r="F54" s="283"/>
      <c r="G54" s="284"/>
      <c r="H54" s="285"/>
      <c r="I54" s="283"/>
      <c r="J54" s="286"/>
      <c r="K54" s="287" t="e">
        <f t="shared" si="7"/>
        <v>#N/A</v>
      </c>
      <c r="L54" s="288"/>
      <c r="M54" s="289"/>
      <c r="N54" s="290"/>
      <c r="O54" s="291"/>
      <c r="P54" s="292"/>
      <c r="Q54" s="291"/>
      <c r="R54" s="283"/>
      <c r="S54" s="279"/>
      <c r="T54" s="292"/>
      <c r="U54" s="293"/>
      <c r="V54" s="283"/>
      <c r="W54" s="294"/>
      <c r="X54" s="294"/>
      <c r="Y54" s="295">
        <f t="shared" si="3"/>
        <v>0</v>
      </c>
      <c r="Z54" s="279"/>
      <c r="AA54" s="279"/>
      <c r="AB54" s="279"/>
      <c r="AC54" s="279"/>
      <c r="AD54" s="279"/>
      <c r="AE54" s="279"/>
      <c r="AF54" s="296" t="b">
        <f t="shared" si="4"/>
        <v>0</v>
      </c>
      <c r="AG54" s="294" t="b">
        <f t="shared" si="5"/>
        <v>0</v>
      </c>
      <c r="AH54" s="294" t="b">
        <f t="shared" si="6"/>
        <v>0</v>
      </c>
      <c r="AI54" s="279"/>
      <c r="AJ54" s="266"/>
      <c r="AK54" s="266" t="str">
        <f t="shared" si="2"/>
        <v>si</v>
      </c>
      <c r="AL54" s="297"/>
    </row>
    <row r="55" spans="1:38" s="298" customFormat="1" x14ac:dyDescent="0.2">
      <c r="A55" s="279"/>
      <c r="B55" s="280"/>
      <c r="C55" s="281"/>
      <c r="D55" s="282"/>
      <c r="E55" s="280"/>
      <c r="F55" s="283"/>
      <c r="G55" s="284"/>
      <c r="H55" s="285"/>
      <c r="I55" s="283"/>
      <c r="J55" s="286"/>
      <c r="K55" s="287" t="e">
        <f t="shared" si="7"/>
        <v>#N/A</v>
      </c>
      <c r="L55" s="288"/>
      <c r="M55" s="289"/>
      <c r="N55" s="290"/>
      <c r="O55" s="291"/>
      <c r="P55" s="292"/>
      <c r="Q55" s="291"/>
      <c r="R55" s="283"/>
      <c r="S55" s="279"/>
      <c r="T55" s="292"/>
      <c r="U55" s="293"/>
      <c r="V55" s="283"/>
      <c r="W55" s="294"/>
      <c r="X55" s="294"/>
      <c r="Y55" s="295">
        <f t="shared" si="3"/>
        <v>0</v>
      </c>
      <c r="Z55" s="279"/>
      <c r="AA55" s="279"/>
      <c r="AB55" s="279"/>
      <c r="AC55" s="279"/>
      <c r="AD55" s="279"/>
      <c r="AE55" s="279"/>
      <c r="AF55" s="296" t="b">
        <f t="shared" si="4"/>
        <v>0</v>
      </c>
      <c r="AG55" s="294" t="b">
        <f t="shared" si="5"/>
        <v>0</v>
      </c>
      <c r="AH55" s="294" t="b">
        <f t="shared" si="6"/>
        <v>0</v>
      </c>
      <c r="AI55" s="279"/>
      <c r="AJ55" s="266"/>
      <c r="AK55" s="266" t="str">
        <f t="shared" si="2"/>
        <v>si</v>
      </c>
      <c r="AL55" s="297"/>
    </row>
    <row r="56" spans="1:38" s="298" customFormat="1" x14ac:dyDescent="0.2">
      <c r="A56" s="279"/>
      <c r="B56" s="280"/>
      <c r="C56" s="281"/>
      <c r="D56" s="282"/>
      <c r="E56" s="280"/>
      <c r="F56" s="283"/>
      <c r="G56" s="284"/>
      <c r="H56" s="285"/>
      <c r="I56" s="283"/>
      <c r="J56" s="286"/>
      <c r="K56" s="287" t="e">
        <f t="shared" si="7"/>
        <v>#N/A</v>
      </c>
      <c r="L56" s="288"/>
      <c r="M56" s="289"/>
      <c r="N56" s="290"/>
      <c r="O56" s="291"/>
      <c r="P56" s="292"/>
      <c r="Q56" s="291"/>
      <c r="R56" s="283"/>
      <c r="S56" s="279"/>
      <c r="T56" s="292"/>
      <c r="U56" s="293"/>
      <c r="V56" s="283"/>
      <c r="W56" s="294"/>
      <c r="X56" s="294"/>
      <c r="Y56" s="295">
        <f t="shared" si="3"/>
        <v>0</v>
      </c>
      <c r="Z56" s="279"/>
      <c r="AA56" s="279"/>
      <c r="AB56" s="279"/>
      <c r="AC56" s="279"/>
      <c r="AD56" s="279"/>
      <c r="AE56" s="279"/>
      <c r="AF56" s="296" t="b">
        <f t="shared" si="4"/>
        <v>0</v>
      </c>
      <c r="AG56" s="294" t="b">
        <f t="shared" si="5"/>
        <v>0</v>
      </c>
      <c r="AH56" s="294" t="b">
        <f t="shared" si="6"/>
        <v>0</v>
      </c>
      <c r="AI56" s="279"/>
      <c r="AJ56" s="266"/>
      <c r="AK56" s="266" t="str">
        <f t="shared" si="2"/>
        <v>si</v>
      </c>
      <c r="AL56" s="297"/>
    </row>
    <row r="57" spans="1:38" s="298" customFormat="1" x14ac:dyDescent="0.2">
      <c r="A57" s="279"/>
      <c r="B57" s="280"/>
      <c r="C57" s="281"/>
      <c r="D57" s="282"/>
      <c r="E57" s="280"/>
      <c r="F57" s="283"/>
      <c r="G57" s="284"/>
      <c r="H57" s="285"/>
      <c r="I57" s="283"/>
      <c r="J57" s="286"/>
      <c r="K57" s="287" t="e">
        <f t="shared" si="7"/>
        <v>#N/A</v>
      </c>
      <c r="L57" s="288"/>
      <c r="M57" s="289"/>
      <c r="N57" s="290"/>
      <c r="O57" s="291"/>
      <c r="P57" s="292"/>
      <c r="Q57" s="291"/>
      <c r="R57" s="283"/>
      <c r="S57" s="279"/>
      <c r="T57" s="292"/>
      <c r="U57" s="293"/>
      <c r="V57" s="283"/>
      <c r="W57" s="294"/>
      <c r="X57" s="294"/>
      <c r="Y57" s="295">
        <f t="shared" si="3"/>
        <v>0</v>
      </c>
      <c r="Z57" s="279"/>
      <c r="AA57" s="279"/>
      <c r="AB57" s="279"/>
      <c r="AC57" s="279"/>
      <c r="AD57" s="279"/>
      <c r="AE57" s="279"/>
      <c r="AF57" s="296" t="b">
        <f t="shared" si="4"/>
        <v>0</v>
      </c>
      <c r="AG57" s="294" t="b">
        <f t="shared" si="5"/>
        <v>0</v>
      </c>
      <c r="AH57" s="294" t="b">
        <f t="shared" si="6"/>
        <v>0</v>
      </c>
      <c r="AI57" s="279"/>
      <c r="AJ57" s="266"/>
      <c r="AK57" s="266" t="str">
        <f t="shared" si="2"/>
        <v>si</v>
      </c>
      <c r="AL57" s="297"/>
    </row>
    <row r="58" spans="1:38" s="298" customFormat="1" x14ac:dyDescent="0.2">
      <c r="A58" s="279"/>
      <c r="B58" s="280"/>
      <c r="C58" s="281"/>
      <c r="D58" s="282"/>
      <c r="E58" s="280"/>
      <c r="F58" s="283"/>
      <c r="G58" s="284"/>
      <c r="H58" s="285"/>
      <c r="I58" s="283"/>
      <c r="J58" s="286"/>
      <c r="K58" s="287" t="e">
        <f t="shared" si="7"/>
        <v>#N/A</v>
      </c>
      <c r="L58" s="288"/>
      <c r="M58" s="289"/>
      <c r="N58" s="290"/>
      <c r="O58" s="291"/>
      <c r="P58" s="292"/>
      <c r="Q58" s="291"/>
      <c r="R58" s="283"/>
      <c r="S58" s="279"/>
      <c r="T58" s="292"/>
      <c r="U58" s="293"/>
      <c r="V58" s="283"/>
      <c r="W58" s="294"/>
      <c r="X58" s="294"/>
      <c r="Y58" s="295">
        <f t="shared" si="3"/>
        <v>0</v>
      </c>
      <c r="Z58" s="279"/>
      <c r="AA58" s="279"/>
      <c r="AB58" s="279"/>
      <c r="AC58" s="279"/>
      <c r="AD58" s="279"/>
      <c r="AE58" s="279"/>
      <c r="AF58" s="296" t="b">
        <f t="shared" si="4"/>
        <v>0</v>
      </c>
      <c r="AG58" s="294" t="b">
        <f t="shared" si="5"/>
        <v>0</v>
      </c>
      <c r="AH58" s="294" t="b">
        <f t="shared" si="6"/>
        <v>0</v>
      </c>
      <c r="AI58" s="279"/>
      <c r="AJ58" s="266"/>
      <c r="AK58" s="266" t="str">
        <f t="shared" si="2"/>
        <v>si</v>
      </c>
      <c r="AL58" s="297"/>
    </row>
    <row r="59" spans="1:38" s="298" customFormat="1" x14ac:dyDescent="0.2">
      <c r="A59" s="279"/>
      <c r="B59" s="280"/>
      <c r="C59" s="281"/>
      <c r="D59" s="282"/>
      <c r="E59" s="280"/>
      <c r="F59" s="283"/>
      <c r="G59" s="284"/>
      <c r="H59" s="285"/>
      <c r="I59" s="283"/>
      <c r="J59" s="286"/>
      <c r="K59" s="287" t="e">
        <f t="shared" si="7"/>
        <v>#N/A</v>
      </c>
      <c r="L59" s="288"/>
      <c r="M59" s="289"/>
      <c r="N59" s="290"/>
      <c r="O59" s="291"/>
      <c r="P59" s="292"/>
      <c r="Q59" s="291"/>
      <c r="R59" s="283"/>
      <c r="S59" s="279"/>
      <c r="T59" s="292"/>
      <c r="U59" s="293"/>
      <c r="V59" s="283"/>
      <c r="W59" s="294"/>
      <c r="X59" s="294"/>
      <c r="Y59" s="295">
        <f t="shared" si="3"/>
        <v>0</v>
      </c>
      <c r="Z59" s="279"/>
      <c r="AA59" s="279"/>
      <c r="AB59" s="279"/>
      <c r="AC59" s="279"/>
      <c r="AD59" s="279"/>
      <c r="AE59" s="279"/>
      <c r="AF59" s="296" t="b">
        <f t="shared" si="4"/>
        <v>0</v>
      </c>
      <c r="AG59" s="294" t="b">
        <f t="shared" si="5"/>
        <v>0</v>
      </c>
      <c r="AH59" s="294" t="b">
        <f t="shared" si="6"/>
        <v>0</v>
      </c>
      <c r="AI59" s="279"/>
      <c r="AJ59" s="266"/>
      <c r="AK59" s="266" t="str">
        <f t="shared" si="2"/>
        <v>si</v>
      </c>
      <c r="AL59" s="297"/>
    </row>
    <row r="60" spans="1:38" s="298" customFormat="1" x14ac:dyDescent="0.2">
      <c r="A60" s="279"/>
      <c r="B60" s="280"/>
      <c r="C60" s="281"/>
      <c r="D60" s="282"/>
      <c r="E60" s="280"/>
      <c r="F60" s="283"/>
      <c r="G60" s="284"/>
      <c r="H60" s="285"/>
      <c r="I60" s="283"/>
      <c r="J60" s="286"/>
      <c r="K60" s="287" t="e">
        <f t="shared" si="7"/>
        <v>#N/A</v>
      </c>
      <c r="L60" s="288"/>
      <c r="M60" s="289"/>
      <c r="N60" s="290"/>
      <c r="O60" s="291"/>
      <c r="P60" s="292"/>
      <c r="Q60" s="291"/>
      <c r="R60" s="283"/>
      <c r="S60" s="279"/>
      <c r="T60" s="292"/>
      <c r="U60" s="293"/>
      <c r="V60" s="283"/>
      <c r="W60" s="294"/>
      <c r="X60" s="294"/>
      <c r="Y60" s="295">
        <f t="shared" si="3"/>
        <v>0</v>
      </c>
      <c r="Z60" s="279"/>
      <c r="AA60" s="279"/>
      <c r="AB60" s="279"/>
      <c r="AC60" s="279"/>
      <c r="AD60" s="279"/>
      <c r="AE60" s="279"/>
      <c r="AF60" s="296" t="b">
        <f t="shared" si="4"/>
        <v>0</v>
      </c>
      <c r="AG60" s="294" t="b">
        <f t="shared" si="5"/>
        <v>0</v>
      </c>
      <c r="AH60" s="294" t="b">
        <f t="shared" si="6"/>
        <v>0</v>
      </c>
      <c r="AI60" s="279"/>
      <c r="AJ60" s="266"/>
      <c r="AK60" s="266" t="str">
        <f t="shared" si="2"/>
        <v>si</v>
      </c>
      <c r="AL60" s="297"/>
    </row>
    <row r="61" spans="1:38" s="298" customFormat="1" x14ac:dyDescent="0.2">
      <c r="A61" s="279"/>
      <c r="B61" s="280"/>
      <c r="C61" s="281"/>
      <c r="D61" s="282"/>
      <c r="E61" s="280"/>
      <c r="F61" s="283"/>
      <c r="G61" s="284"/>
      <c r="H61" s="285"/>
      <c r="I61" s="283"/>
      <c r="J61" s="286"/>
      <c r="K61" s="287" t="e">
        <f t="shared" si="7"/>
        <v>#N/A</v>
      </c>
      <c r="L61" s="288"/>
      <c r="M61" s="289"/>
      <c r="N61" s="290"/>
      <c r="O61" s="291"/>
      <c r="P61" s="292"/>
      <c r="Q61" s="291"/>
      <c r="R61" s="283"/>
      <c r="S61" s="279"/>
      <c r="T61" s="292"/>
      <c r="U61" s="293"/>
      <c r="V61" s="283"/>
      <c r="W61" s="294"/>
      <c r="X61" s="294"/>
      <c r="Y61" s="295">
        <f t="shared" si="3"/>
        <v>0</v>
      </c>
      <c r="Z61" s="279"/>
      <c r="AA61" s="279"/>
      <c r="AB61" s="279"/>
      <c r="AC61" s="279"/>
      <c r="AD61" s="279"/>
      <c r="AE61" s="279"/>
      <c r="AF61" s="296" t="b">
        <f t="shared" si="4"/>
        <v>0</v>
      </c>
      <c r="AG61" s="294" t="b">
        <f t="shared" si="5"/>
        <v>0</v>
      </c>
      <c r="AH61" s="294" t="b">
        <f t="shared" si="6"/>
        <v>0</v>
      </c>
      <c r="AI61" s="279"/>
      <c r="AJ61" s="266"/>
      <c r="AK61" s="266" t="str">
        <f t="shared" si="2"/>
        <v>si</v>
      </c>
      <c r="AL61" s="297"/>
    </row>
    <row r="62" spans="1:38" s="298" customFormat="1" x14ac:dyDescent="0.2">
      <c r="A62" s="279"/>
      <c r="B62" s="280"/>
      <c r="C62" s="281"/>
      <c r="D62" s="282"/>
      <c r="E62" s="280"/>
      <c r="F62" s="283"/>
      <c r="G62" s="284"/>
      <c r="H62" s="285"/>
      <c r="I62" s="283"/>
      <c r="J62" s="286"/>
      <c r="K62" s="287" t="e">
        <f t="shared" si="7"/>
        <v>#N/A</v>
      </c>
      <c r="L62" s="288"/>
      <c r="M62" s="289"/>
      <c r="N62" s="290"/>
      <c r="O62" s="291"/>
      <c r="P62" s="292"/>
      <c r="Q62" s="291"/>
      <c r="R62" s="283"/>
      <c r="S62" s="279"/>
      <c r="T62" s="292"/>
      <c r="U62" s="293"/>
      <c r="V62" s="283"/>
      <c r="W62" s="294"/>
      <c r="X62" s="294"/>
      <c r="Y62" s="295">
        <f t="shared" si="3"/>
        <v>0</v>
      </c>
      <c r="Z62" s="279"/>
      <c r="AA62" s="279"/>
      <c r="AB62" s="279"/>
      <c r="AC62" s="279"/>
      <c r="AD62" s="279"/>
      <c r="AE62" s="279"/>
      <c r="AF62" s="296" t="b">
        <f t="shared" si="4"/>
        <v>0</v>
      </c>
      <c r="AG62" s="294" t="b">
        <f t="shared" si="5"/>
        <v>0</v>
      </c>
      <c r="AH62" s="294" t="b">
        <f t="shared" si="6"/>
        <v>0</v>
      </c>
      <c r="AI62" s="279"/>
      <c r="AJ62" s="266"/>
      <c r="AK62" s="266" t="str">
        <f t="shared" si="2"/>
        <v>si</v>
      </c>
      <c r="AL62" s="297"/>
    </row>
    <row r="63" spans="1:38" s="298" customFormat="1" x14ac:dyDescent="0.2">
      <c r="A63" s="279"/>
      <c r="B63" s="280"/>
      <c r="C63" s="281"/>
      <c r="D63" s="282"/>
      <c r="E63" s="280"/>
      <c r="F63" s="283"/>
      <c r="G63" s="284"/>
      <c r="H63" s="285"/>
      <c r="I63" s="283"/>
      <c r="J63" s="286"/>
      <c r="K63" s="287" t="e">
        <f t="shared" si="7"/>
        <v>#N/A</v>
      </c>
      <c r="L63" s="288"/>
      <c r="M63" s="289"/>
      <c r="N63" s="290"/>
      <c r="O63" s="291"/>
      <c r="P63" s="292"/>
      <c r="Q63" s="291"/>
      <c r="R63" s="283"/>
      <c r="S63" s="279"/>
      <c r="T63" s="292"/>
      <c r="U63" s="293"/>
      <c r="V63" s="283"/>
      <c r="W63" s="294"/>
      <c r="X63" s="294"/>
      <c r="Y63" s="295">
        <f t="shared" si="3"/>
        <v>0</v>
      </c>
      <c r="Z63" s="279"/>
      <c r="AA63" s="279"/>
      <c r="AB63" s="279"/>
      <c r="AC63" s="279"/>
      <c r="AD63" s="279"/>
      <c r="AE63" s="279"/>
      <c r="AF63" s="296" t="b">
        <f t="shared" si="4"/>
        <v>0</v>
      </c>
      <c r="AG63" s="294" t="b">
        <f t="shared" si="5"/>
        <v>0</v>
      </c>
      <c r="AH63" s="294" t="b">
        <f t="shared" si="6"/>
        <v>0</v>
      </c>
      <c r="AI63" s="279"/>
      <c r="AJ63" s="266"/>
      <c r="AK63" s="266" t="str">
        <f t="shared" si="2"/>
        <v>si</v>
      </c>
      <c r="AL63" s="297"/>
    </row>
    <row r="64" spans="1:38" s="298" customFormat="1" x14ac:dyDescent="0.2">
      <c r="A64" s="279"/>
      <c r="B64" s="280"/>
      <c r="C64" s="281"/>
      <c r="D64" s="282"/>
      <c r="E64" s="280"/>
      <c r="F64" s="283"/>
      <c r="G64" s="284"/>
      <c r="H64" s="285"/>
      <c r="I64" s="283"/>
      <c r="J64" s="286"/>
      <c r="K64" s="287" t="e">
        <f t="shared" si="7"/>
        <v>#N/A</v>
      </c>
      <c r="L64" s="288"/>
      <c r="M64" s="289"/>
      <c r="N64" s="290"/>
      <c r="O64" s="291"/>
      <c r="P64" s="292"/>
      <c r="Q64" s="291"/>
      <c r="R64" s="283"/>
      <c r="S64" s="279"/>
      <c r="T64" s="292"/>
      <c r="U64" s="293"/>
      <c r="V64" s="283"/>
      <c r="W64" s="294"/>
      <c r="X64" s="294"/>
      <c r="Y64" s="295">
        <f t="shared" si="3"/>
        <v>0</v>
      </c>
      <c r="Z64" s="279"/>
      <c r="AA64" s="279"/>
      <c r="AB64" s="279"/>
      <c r="AC64" s="279"/>
      <c r="AD64" s="279"/>
      <c r="AE64" s="279"/>
      <c r="AF64" s="296" t="b">
        <f t="shared" si="4"/>
        <v>0</v>
      </c>
      <c r="AG64" s="294" t="b">
        <f t="shared" si="5"/>
        <v>0</v>
      </c>
      <c r="AH64" s="294" t="b">
        <f t="shared" si="6"/>
        <v>0</v>
      </c>
      <c r="AI64" s="279"/>
      <c r="AJ64" s="266"/>
      <c r="AK64" s="266" t="str">
        <f t="shared" si="2"/>
        <v>si</v>
      </c>
      <c r="AL64" s="297"/>
    </row>
    <row r="65" spans="1:38" s="298" customFormat="1" x14ac:dyDescent="0.2">
      <c r="A65" s="279"/>
      <c r="B65" s="280"/>
      <c r="C65" s="281"/>
      <c r="D65" s="282"/>
      <c r="E65" s="280"/>
      <c r="F65" s="283"/>
      <c r="G65" s="284"/>
      <c r="H65" s="285"/>
      <c r="I65" s="283"/>
      <c r="J65" s="286"/>
      <c r="K65" s="287" t="e">
        <f t="shared" si="7"/>
        <v>#N/A</v>
      </c>
      <c r="L65" s="288"/>
      <c r="M65" s="289"/>
      <c r="N65" s="290"/>
      <c r="O65" s="291"/>
      <c r="P65" s="292"/>
      <c r="Q65" s="291"/>
      <c r="R65" s="283"/>
      <c r="S65" s="279"/>
      <c r="T65" s="292"/>
      <c r="U65" s="293"/>
      <c r="V65" s="283"/>
      <c r="W65" s="294"/>
      <c r="X65" s="294"/>
      <c r="Y65" s="295">
        <f t="shared" si="3"/>
        <v>0</v>
      </c>
      <c r="Z65" s="279"/>
      <c r="AA65" s="279"/>
      <c r="AB65" s="279"/>
      <c r="AC65" s="279"/>
      <c r="AD65" s="279"/>
      <c r="AE65" s="279"/>
      <c r="AF65" s="296" t="b">
        <f t="shared" si="4"/>
        <v>0</v>
      </c>
      <c r="AG65" s="294" t="b">
        <f t="shared" si="5"/>
        <v>0</v>
      </c>
      <c r="AH65" s="294" t="b">
        <f t="shared" si="6"/>
        <v>0</v>
      </c>
      <c r="AI65" s="279"/>
      <c r="AJ65" s="266"/>
      <c r="AK65" s="266" t="str">
        <f t="shared" si="2"/>
        <v>si</v>
      </c>
      <c r="AL65" s="297"/>
    </row>
    <row r="66" spans="1:38" s="298" customFormat="1" x14ac:dyDescent="0.2">
      <c r="A66" s="279"/>
      <c r="B66" s="280"/>
      <c r="C66" s="281"/>
      <c r="D66" s="282"/>
      <c r="E66" s="280"/>
      <c r="F66" s="283"/>
      <c r="G66" s="284"/>
      <c r="H66" s="285"/>
      <c r="I66" s="283"/>
      <c r="J66" s="286"/>
      <c r="K66" s="287" t="e">
        <f t="shared" si="7"/>
        <v>#N/A</v>
      </c>
      <c r="L66" s="288"/>
      <c r="M66" s="289"/>
      <c r="N66" s="290"/>
      <c r="O66" s="291"/>
      <c r="P66" s="292"/>
      <c r="Q66" s="291"/>
      <c r="R66" s="283"/>
      <c r="S66" s="279"/>
      <c r="T66" s="292"/>
      <c r="U66" s="293"/>
      <c r="V66" s="283"/>
      <c r="W66" s="294"/>
      <c r="X66" s="294"/>
      <c r="Y66" s="295">
        <f t="shared" si="3"/>
        <v>0</v>
      </c>
      <c r="Z66" s="279"/>
      <c r="AA66" s="279"/>
      <c r="AB66" s="279"/>
      <c r="AC66" s="279"/>
      <c r="AD66" s="279"/>
      <c r="AE66" s="279"/>
      <c r="AF66" s="296" t="b">
        <f t="shared" si="4"/>
        <v>0</v>
      </c>
      <c r="AG66" s="294" t="b">
        <f t="shared" si="5"/>
        <v>0</v>
      </c>
      <c r="AH66" s="294" t="b">
        <f t="shared" si="6"/>
        <v>0</v>
      </c>
      <c r="AI66" s="279"/>
      <c r="AJ66" s="266"/>
      <c r="AK66" s="266" t="str">
        <f t="shared" si="2"/>
        <v>si</v>
      </c>
      <c r="AL66" s="297"/>
    </row>
    <row r="67" spans="1:38" s="298" customFormat="1" x14ac:dyDescent="0.2">
      <c r="A67" s="279"/>
      <c r="B67" s="280"/>
      <c r="C67" s="281"/>
      <c r="D67" s="282"/>
      <c r="E67" s="280"/>
      <c r="F67" s="283"/>
      <c r="G67" s="284"/>
      <c r="H67" s="285"/>
      <c r="I67" s="283"/>
      <c r="J67" s="286"/>
      <c r="K67" s="287" t="e">
        <f t="shared" si="7"/>
        <v>#N/A</v>
      </c>
      <c r="L67" s="288"/>
      <c r="M67" s="289"/>
      <c r="N67" s="290"/>
      <c r="O67" s="291"/>
      <c r="P67" s="292"/>
      <c r="Q67" s="291"/>
      <c r="R67" s="283"/>
      <c r="S67" s="279"/>
      <c r="T67" s="292"/>
      <c r="U67" s="293"/>
      <c r="V67" s="283"/>
      <c r="W67" s="294"/>
      <c r="X67" s="294"/>
      <c r="Y67" s="295">
        <f t="shared" si="3"/>
        <v>0</v>
      </c>
      <c r="Z67" s="279"/>
      <c r="AA67" s="279"/>
      <c r="AB67" s="279"/>
      <c r="AC67" s="279"/>
      <c r="AD67" s="279"/>
      <c r="AE67" s="279"/>
      <c r="AF67" s="296" t="b">
        <f t="shared" si="4"/>
        <v>0</v>
      </c>
      <c r="AG67" s="294" t="b">
        <f t="shared" si="5"/>
        <v>0</v>
      </c>
      <c r="AH67" s="294" t="b">
        <f t="shared" si="6"/>
        <v>0</v>
      </c>
      <c r="AI67" s="279"/>
      <c r="AJ67" s="266"/>
      <c r="AK67" s="266" t="str">
        <f t="shared" si="2"/>
        <v>si</v>
      </c>
      <c r="AL67" s="297"/>
    </row>
    <row r="68" spans="1:38" s="298" customFormat="1" x14ac:dyDescent="0.2">
      <c r="A68" s="279"/>
      <c r="B68" s="280"/>
      <c r="C68" s="281"/>
      <c r="D68" s="282"/>
      <c r="E68" s="280"/>
      <c r="F68" s="283"/>
      <c r="G68" s="284"/>
      <c r="H68" s="285"/>
      <c r="I68" s="283"/>
      <c r="J68" s="286"/>
      <c r="K68" s="287" t="e">
        <f t="shared" si="7"/>
        <v>#N/A</v>
      </c>
      <c r="L68" s="288"/>
      <c r="M68" s="289"/>
      <c r="N68" s="290"/>
      <c r="O68" s="291"/>
      <c r="P68" s="292"/>
      <c r="Q68" s="291"/>
      <c r="R68" s="283"/>
      <c r="S68" s="279"/>
      <c r="T68" s="292"/>
      <c r="U68" s="293"/>
      <c r="V68" s="283"/>
      <c r="W68" s="294"/>
      <c r="X68" s="294"/>
      <c r="Y68" s="295">
        <f t="shared" si="3"/>
        <v>0</v>
      </c>
      <c r="Z68" s="279"/>
      <c r="AA68" s="279"/>
      <c r="AB68" s="279"/>
      <c r="AC68" s="279"/>
      <c r="AD68" s="279"/>
      <c r="AE68" s="279"/>
      <c r="AF68" s="296" t="b">
        <f t="shared" si="4"/>
        <v>0</v>
      </c>
      <c r="AG68" s="294" t="b">
        <f t="shared" si="5"/>
        <v>0</v>
      </c>
      <c r="AH68" s="294" t="b">
        <f t="shared" si="6"/>
        <v>0</v>
      </c>
      <c r="AI68" s="279"/>
      <c r="AJ68" s="266"/>
      <c r="AK68" s="266" t="str">
        <f t="shared" si="2"/>
        <v>si</v>
      </c>
      <c r="AL68" s="297"/>
    </row>
    <row r="69" spans="1:38" s="298" customFormat="1" x14ac:dyDescent="0.2">
      <c r="A69" s="279"/>
      <c r="B69" s="280"/>
      <c r="C69" s="281"/>
      <c r="D69" s="282"/>
      <c r="E69" s="280"/>
      <c r="F69" s="283"/>
      <c r="G69" s="284"/>
      <c r="H69" s="285"/>
      <c r="I69" s="283"/>
      <c r="J69" s="286"/>
      <c r="K69" s="287" t="e">
        <f t="shared" si="7"/>
        <v>#N/A</v>
      </c>
      <c r="L69" s="288"/>
      <c r="M69" s="289"/>
      <c r="N69" s="290"/>
      <c r="O69" s="291"/>
      <c r="P69" s="292"/>
      <c r="Q69" s="291"/>
      <c r="R69" s="283"/>
      <c r="S69" s="279"/>
      <c r="T69" s="292"/>
      <c r="U69" s="293"/>
      <c r="V69" s="283"/>
      <c r="W69" s="294"/>
      <c r="X69" s="294"/>
      <c r="Y69" s="295">
        <f t="shared" si="3"/>
        <v>0</v>
      </c>
      <c r="Z69" s="279"/>
      <c r="AA69" s="279"/>
      <c r="AB69" s="279"/>
      <c r="AC69" s="279"/>
      <c r="AD69" s="279"/>
      <c r="AE69" s="279"/>
      <c r="AF69" s="296" t="b">
        <f t="shared" si="4"/>
        <v>0</v>
      </c>
      <c r="AG69" s="294" t="b">
        <f t="shared" si="5"/>
        <v>0</v>
      </c>
      <c r="AH69" s="294" t="b">
        <f t="shared" si="6"/>
        <v>0</v>
      </c>
      <c r="AI69" s="279"/>
      <c r="AJ69" s="266"/>
      <c r="AK69" s="266" t="str">
        <f t="shared" si="2"/>
        <v>si</v>
      </c>
      <c r="AL69" s="297"/>
    </row>
    <row r="70" spans="1:38" s="298" customFormat="1" x14ac:dyDescent="0.2">
      <c r="A70" s="279"/>
      <c r="B70" s="280"/>
      <c r="C70" s="281"/>
      <c r="D70" s="282"/>
      <c r="E70" s="280"/>
      <c r="F70" s="283"/>
      <c r="G70" s="284"/>
      <c r="H70" s="285"/>
      <c r="I70" s="283"/>
      <c r="J70" s="286"/>
      <c r="K70" s="287" t="e">
        <f t="shared" si="7"/>
        <v>#N/A</v>
      </c>
      <c r="L70" s="288"/>
      <c r="M70" s="289"/>
      <c r="N70" s="290"/>
      <c r="O70" s="291"/>
      <c r="P70" s="292"/>
      <c r="Q70" s="291"/>
      <c r="R70" s="283"/>
      <c r="S70" s="279"/>
      <c r="T70" s="292"/>
      <c r="U70" s="293"/>
      <c r="V70" s="283"/>
      <c r="W70" s="294"/>
      <c r="X70" s="294"/>
      <c r="Y70" s="295">
        <f t="shared" si="3"/>
        <v>0</v>
      </c>
      <c r="Z70" s="279"/>
      <c r="AA70" s="279"/>
      <c r="AB70" s="279"/>
      <c r="AC70" s="279"/>
      <c r="AD70" s="279"/>
      <c r="AE70" s="279"/>
      <c r="AF70" s="296" t="b">
        <f t="shared" si="4"/>
        <v>0</v>
      </c>
      <c r="AG70" s="294" t="b">
        <f t="shared" si="5"/>
        <v>0</v>
      </c>
      <c r="AH70" s="294" t="b">
        <f t="shared" si="6"/>
        <v>0</v>
      </c>
      <c r="AI70" s="279"/>
      <c r="AJ70" s="266"/>
      <c r="AK70" s="266" t="str">
        <f t="shared" si="2"/>
        <v>si</v>
      </c>
      <c r="AL70" s="297"/>
    </row>
    <row r="71" spans="1:38" s="298" customFormat="1" x14ac:dyDescent="0.2">
      <c r="A71" s="279"/>
      <c r="B71" s="280"/>
      <c r="C71" s="281"/>
      <c r="D71" s="282"/>
      <c r="E71" s="280"/>
      <c r="F71" s="283"/>
      <c r="G71" s="284"/>
      <c r="H71" s="285"/>
      <c r="I71" s="283"/>
      <c r="J71" s="286"/>
      <c r="K71" s="287" t="e">
        <f t="shared" si="7"/>
        <v>#N/A</v>
      </c>
      <c r="L71" s="288"/>
      <c r="M71" s="289"/>
      <c r="N71" s="290"/>
      <c r="O71" s="291"/>
      <c r="P71" s="292"/>
      <c r="Q71" s="291"/>
      <c r="R71" s="283"/>
      <c r="S71" s="279"/>
      <c r="T71" s="292"/>
      <c r="U71" s="293"/>
      <c r="V71" s="283"/>
      <c r="W71" s="294"/>
      <c r="X71" s="294"/>
      <c r="Y71" s="295">
        <f t="shared" si="3"/>
        <v>0</v>
      </c>
      <c r="Z71" s="279"/>
      <c r="AA71" s="279"/>
      <c r="AB71" s="279"/>
      <c r="AC71" s="279"/>
      <c r="AD71" s="279"/>
      <c r="AE71" s="279"/>
      <c r="AF71" s="296" t="b">
        <f t="shared" si="4"/>
        <v>0</v>
      </c>
      <c r="AG71" s="294" t="b">
        <f t="shared" si="5"/>
        <v>0</v>
      </c>
      <c r="AH71" s="294" t="b">
        <f t="shared" si="6"/>
        <v>0</v>
      </c>
      <c r="AI71" s="279"/>
      <c r="AJ71" s="266"/>
      <c r="AK71" s="266" t="str">
        <f t="shared" si="2"/>
        <v>si</v>
      </c>
      <c r="AL71" s="297"/>
    </row>
    <row r="72" spans="1:38" s="298" customFormat="1" x14ac:dyDescent="0.2">
      <c r="A72" s="279"/>
      <c r="B72" s="280"/>
      <c r="C72" s="281"/>
      <c r="D72" s="282"/>
      <c r="E72" s="280"/>
      <c r="F72" s="283"/>
      <c r="G72" s="284"/>
      <c r="H72" s="285"/>
      <c r="I72" s="283"/>
      <c r="J72" s="286"/>
      <c r="K72" s="287" t="e">
        <f t="shared" ref="K72:K103" si="8">VLOOKUP(J72,$J$599:$L$856,2)</f>
        <v>#N/A</v>
      </c>
      <c r="L72" s="288"/>
      <c r="M72" s="289"/>
      <c r="N72" s="290"/>
      <c r="O72" s="291"/>
      <c r="P72" s="292"/>
      <c r="Q72" s="291"/>
      <c r="R72" s="283"/>
      <c r="S72" s="279"/>
      <c r="T72" s="292"/>
      <c r="U72" s="293"/>
      <c r="V72" s="283"/>
      <c r="W72" s="294"/>
      <c r="X72" s="294"/>
      <c r="Y72" s="295">
        <f t="shared" si="3"/>
        <v>0</v>
      </c>
      <c r="Z72" s="279"/>
      <c r="AA72" s="279"/>
      <c r="AB72" s="279"/>
      <c r="AC72" s="279"/>
      <c r="AD72" s="279"/>
      <c r="AE72" s="279"/>
      <c r="AF72" s="296" t="b">
        <f t="shared" si="4"/>
        <v>0</v>
      </c>
      <c r="AG72" s="294" t="b">
        <f t="shared" si="5"/>
        <v>0</v>
      </c>
      <c r="AH72" s="294" t="b">
        <f t="shared" si="6"/>
        <v>0</v>
      </c>
      <c r="AI72" s="279"/>
      <c r="AJ72" s="266"/>
      <c r="AK72" s="266" t="str">
        <f t="shared" ref="AK72:AK121" si="9">IF(((YEAR(I72)-(YEAR(F72))))&lt;35,"si","no")</f>
        <v>si</v>
      </c>
      <c r="AL72" s="297"/>
    </row>
    <row r="73" spans="1:38" s="298" customFormat="1" x14ac:dyDescent="0.2">
      <c r="A73" s="279"/>
      <c r="B73" s="280"/>
      <c r="C73" s="281"/>
      <c r="D73" s="282"/>
      <c r="E73" s="280"/>
      <c r="F73" s="283"/>
      <c r="G73" s="284"/>
      <c r="H73" s="285"/>
      <c r="I73" s="283"/>
      <c r="J73" s="286"/>
      <c r="K73" s="287" t="e">
        <f t="shared" si="8"/>
        <v>#N/A</v>
      </c>
      <c r="L73" s="288"/>
      <c r="M73" s="289"/>
      <c r="N73" s="290"/>
      <c r="O73" s="291"/>
      <c r="P73" s="292"/>
      <c r="Q73" s="291"/>
      <c r="R73" s="283"/>
      <c r="S73" s="279"/>
      <c r="T73" s="292"/>
      <c r="U73" s="293"/>
      <c r="V73" s="283"/>
      <c r="W73" s="294"/>
      <c r="X73" s="294"/>
      <c r="Y73" s="295">
        <f t="shared" ref="Y73:Y87" si="10">W73</f>
        <v>0</v>
      </c>
      <c r="Z73" s="279"/>
      <c r="AA73" s="279"/>
      <c r="AB73" s="279"/>
      <c r="AC73" s="279"/>
      <c r="AD73" s="279"/>
      <c r="AE73" s="279"/>
      <c r="AF73" s="296" t="b">
        <f t="shared" ref="AF73:AF87" si="11">IF(Z73="si",IF(AA73="si",IF(AB73="si",IF(AC73="si",IF(AD73="si",IF(AE73="si",O73,0))))))</f>
        <v>0</v>
      </c>
      <c r="AG73" s="294" t="b">
        <f t="shared" ref="AG73:AG87" si="12">IF(Z73="si",IF(AA73="si",IF(AB73="si",IF(AC73="si",IF(AD73="si",IF(AE73="si",Y73,0))))))</f>
        <v>0</v>
      </c>
      <c r="AH73" s="294" t="b">
        <f t="shared" ref="AH73:AH87" si="13">IF(Z73="si",IF(AA73="si",IF(AB73="si",IF(AC73="si",IF(AD73="si",IF(AE73="si",X73,0))))))</f>
        <v>0</v>
      </c>
      <c r="AI73" s="279"/>
      <c r="AJ73" s="266"/>
      <c r="AK73" s="266" t="str">
        <f t="shared" si="9"/>
        <v>si</v>
      </c>
      <c r="AL73" s="297"/>
    </row>
    <row r="74" spans="1:38" s="298" customFormat="1" x14ac:dyDescent="0.2">
      <c r="A74" s="279"/>
      <c r="B74" s="280"/>
      <c r="C74" s="281"/>
      <c r="D74" s="282"/>
      <c r="E74" s="280"/>
      <c r="F74" s="283"/>
      <c r="G74" s="284"/>
      <c r="H74" s="285"/>
      <c r="I74" s="283"/>
      <c r="J74" s="286"/>
      <c r="K74" s="287" t="e">
        <f t="shared" si="8"/>
        <v>#N/A</v>
      </c>
      <c r="L74" s="288"/>
      <c r="M74" s="289"/>
      <c r="N74" s="290"/>
      <c r="O74" s="291"/>
      <c r="P74" s="292"/>
      <c r="Q74" s="291"/>
      <c r="R74" s="283"/>
      <c r="S74" s="279"/>
      <c r="T74" s="292"/>
      <c r="U74" s="293"/>
      <c r="V74" s="283"/>
      <c r="W74" s="294"/>
      <c r="X74" s="294"/>
      <c r="Y74" s="295">
        <f t="shared" si="10"/>
        <v>0</v>
      </c>
      <c r="Z74" s="279"/>
      <c r="AA74" s="279"/>
      <c r="AB74" s="279"/>
      <c r="AC74" s="279"/>
      <c r="AD74" s="279"/>
      <c r="AE74" s="279"/>
      <c r="AF74" s="296" t="b">
        <f t="shared" si="11"/>
        <v>0</v>
      </c>
      <c r="AG74" s="294" t="b">
        <f t="shared" si="12"/>
        <v>0</v>
      </c>
      <c r="AH74" s="294" t="b">
        <f t="shared" si="13"/>
        <v>0</v>
      </c>
      <c r="AI74" s="279"/>
      <c r="AJ74" s="266"/>
      <c r="AK74" s="266" t="str">
        <f t="shared" si="9"/>
        <v>si</v>
      </c>
      <c r="AL74" s="297"/>
    </row>
    <row r="75" spans="1:38" s="298" customFormat="1" x14ac:dyDescent="0.2">
      <c r="A75" s="279"/>
      <c r="B75" s="280"/>
      <c r="C75" s="281"/>
      <c r="D75" s="282"/>
      <c r="E75" s="280"/>
      <c r="F75" s="283"/>
      <c r="G75" s="284"/>
      <c r="H75" s="285"/>
      <c r="I75" s="283"/>
      <c r="J75" s="286"/>
      <c r="K75" s="287" t="e">
        <f t="shared" si="8"/>
        <v>#N/A</v>
      </c>
      <c r="L75" s="288"/>
      <c r="M75" s="289"/>
      <c r="N75" s="290"/>
      <c r="O75" s="291"/>
      <c r="P75" s="292"/>
      <c r="Q75" s="291"/>
      <c r="R75" s="283"/>
      <c r="S75" s="279"/>
      <c r="T75" s="292"/>
      <c r="U75" s="293"/>
      <c r="V75" s="283"/>
      <c r="W75" s="294"/>
      <c r="X75" s="294"/>
      <c r="Y75" s="295">
        <f t="shared" si="10"/>
        <v>0</v>
      </c>
      <c r="Z75" s="279"/>
      <c r="AA75" s="279"/>
      <c r="AB75" s="279"/>
      <c r="AC75" s="279"/>
      <c r="AD75" s="279"/>
      <c r="AE75" s="279"/>
      <c r="AF75" s="296" t="b">
        <f t="shared" si="11"/>
        <v>0</v>
      </c>
      <c r="AG75" s="294" t="b">
        <f t="shared" si="12"/>
        <v>0</v>
      </c>
      <c r="AH75" s="294" t="b">
        <f t="shared" si="13"/>
        <v>0</v>
      </c>
      <c r="AI75" s="279"/>
      <c r="AJ75" s="266"/>
      <c r="AK75" s="266" t="str">
        <f t="shared" si="9"/>
        <v>si</v>
      </c>
      <c r="AL75" s="297"/>
    </row>
    <row r="76" spans="1:38" s="298" customFormat="1" x14ac:dyDescent="0.2">
      <c r="A76" s="279"/>
      <c r="B76" s="280"/>
      <c r="C76" s="281"/>
      <c r="D76" s="282"/>
      <c r="E76" s="280"/>
      <c r="F76" s="283"/>
      <c r="G76" s="284"/>
      <c r="H76" s="285"/>
      <c r="I76" s="283"/>
      <c r="J76" s="286"/>
      <c r="K76" s="287" t="e">
        <f t="shared" si="8"/>
        <v>#N/A</v>
      </c>
      <c r="L76" s="288"/>
      <c r="M76" s="289"/>
      <c r="N76" s="290"/>
      <c r="O76" s="291"/>
      <c r="P76" s="292"/>
      <c r="Q76" s="291"/>
      <c r="R76" s="283"/>
      <c r="S76" s="279"/>
      <c r="T76" s="292"/>
      <c r="U76" s="293"/>
      <c r="V76" s="283"/>
      <c r="W76" s="294"/>
      <c r="X76" s="294"/>
      <c r="Y76" s="295">
        <f t="shared" si="10"/>
        <v>0</v>
      </c>
      <c r="Z76" s="279"/>
      <c r="AA76" s="279"/>
      <c r="AB76" s="279"/>
      <c r="AC76" s="279"/>
      <c r="AD76" s="279"/>
      <c r="AE76" s="279"/>
      <c r="AF76" s="296" t="b">
        <f t="shared" si="11"/>
        <v>0</v>
      </c>
      <c r="AG76" s="294" t="b">
        <f t="shared" si="12"/>
        <v>0</v>
      </c>
      <c r="AH76" s="294" t="b">
        <f t="shared" si="13"/>
        <v>0</v>
      </c>
      <c r="AI76" s="279"/>
      <c r="AJ76" s="266"/>
      <c r="AK76" s="266" t="str">
        <f t="shared" si="9"/>
        <v>si</v>
      </c>
      <c r="AL76" s="297"/>
    </row>
    <row r="77" spans="1:38" s="298" customFormat="1" x14ac:dyDescent="0.2">
      <c r="A77" s="279"/>
      <c r="B77" s="280"/>
      <c r="C77" s="281"/>
      <c r="D77" s="282"/>
      <c r="E77" s="280"/>
      <c r="F77" s="283"/>
      <c r="G77" s="284"/>
      <c r="H77" s="285"/>
      <c r="I77" s="283"/>
      <c r="J77" s="286"/>
      <c r="K77" s="287" t="e">
        <f t="shared" si="8"/>
        <v>#N/A</v>
      </c>
      <c r="L77" s="288"/>
      <c r="M77" s="289"/>
      <c r="N77" s="290"/>
      <c r="O77" s="291"/>
      <c r="P77" s="292"/>
      <c r="Q77" s="291"/>
      <c r="R77" s="283"/>
      <c r="S77" s="279"/>
      <c r="T77" s="292"/>
      <c r="U77" s="293"/>
      <c r="V77" s="283"/>
      <c r="W77" s="294"/>
      <c r="X77" s="294"/>
      <c r="Y77" s="295">
        <f t="shared" si="10"/>
        <v>0</v>
      </c>
      <c r="Z77" s="279"/>
      <c r="AA77" s="279"/>
      <c r="AB77" s="279"/>
      <c r="AC77" s="279"/>
      <c r="AD77" s="279"/>
      <c r="AE77" s="279"/>
      <c r="AF77" s="296" t="b">
        <f t="shared" si="11"/>
        <v>0</v>
      </c>
      <c r="AG77" s="294" t="b">
        <f t="shared" si="12"/>
        <v>0</v>
      </c>
      <c r="AH77" s="294" t="b">
        <f t="shared" si="13"/>
        <v>0</v>
      </c>
      <c r="AI77" s="279"/>
      <c r="AJ77" s="266"/>
      <c r="AK77" s="266" t="str">
        <f t="shared" si="9"/>
        <v>si</v>
      </c>
      <c r="AL77" s="297"/>
    </row>
    <row r="78" spans="1:38" s="298" customFormat="1" x14ac:dyDescent="0.2">
      <c r="A78" s="279"/>
      <c r="B78" s="280"/>
      <c r="C78" s="281"/>
      <c r="D78" s="282"/>
      <c r="E78" s="280"/>
      <c r="F78" s="283"/>
      <c r="G78" s="284"/>
      <c r="H78" s="285"/>
      <c r="I78" s="283"/>
      <c r="J78" s="286"/>
      <c r="K78" s="287" t="e">
        <f t="shared" si="8"/>
        <v>#N/A</v>
      </c>
      <c r="L78" s="288"/>
      <c r="M78" s="289"/>
      <c r="N78" s="290"/>
      <c r="O78" s="291"/>
      <c r="P78" s="292"/>
      <c r="Q78" s="291"/>
      <c r="R78" s="283"/>
      <c r="S78" s="279"/>
      <c r="T78" s="292"/>
      <c r="U78" s="293"/>
      <c r="V78" s="283"/>
      <c r="W78" s="294"/>
      <c r="X78" s="294"/>
      <c r="Y78" s="295">
        <f t="shared" si="10"/>
        <v>0</v>
      </c>
      <c r="Z78" s="279"/>
      <c r="AA78" s="279"/>
      <c r="AB78" s="279"/>
      <c r="AC78" s="279"/>
      <c r="AD78" s="279"/>
      <c r="AE78" s="279"/>
      <c r="AF78" s="296" t="b">
        <f t="shared" si="11"/>
        <v>0</v>
      </c>
      <c r="AG78" s="294" t="b">
        <f t="shared" si="12"/>
        <v>0</v>
      </c>
      <c r="AH78" s="294" t="b">
        <f t="shared" si="13"/>
        <v>0</v>
      </c>
      <c r="AI78" s="279"/>
      <c r="AJ78" s="266"/>
      <c r="AK78" s="266" t="str">
        <f t="shared" si="9"/>
        <v>si</v>
      </c>
      <c r="AL78" s="297"/>
    </row>
    <row r="79" spans="1:38" s="298" customFormat="1" x14ac:dyDescent="0.2">
      <c r="A79" s="279"/>
      <c r="B79" s="280"/>
      <c r="C79" s="281"/>
      <c r="D79" s="282"/>
      <c r="E79" s="280"/>
      <c r="F79" s="283"/>
      <c r="G79" s="284"/>
      <c r="H79" s="285"/>
      <c r="I79" s="283"/>
      <c r="J79" s="286"/>
      <c r="K79" s="287" t="e">
        <f t="shared" si="8"/>
        <v>#N/A</v>
      </c>
      <c r="L79" s="288"/>
      <c r="M79" s="289"/>
      <c r="N79" s="290"/>
      <c r="O79" s="291"/>
      <c r="P79" s="292"/>
      <c r="Q79" s="291"/>
      <c r="R79" s="283"/>
      <c r="S79" s="279"/>
      <c r="T79" s="292"/>
      <c r="U79" s="293"/>
      <c r="V79" s="283"/>
      <c r="W79" s="294"/>
      <c r="X79" s="294"/>
      <c r="Y79" s="295">
        <f t="shared" si="10"/>
        <v>0</v>
      </c>
      <c r="Z79" s="279"/>
      <c r="AA79" s="279"/>
      <c r="AB79" s="279"/>
      <c r="AC79" s="279"/>
      <c r="AD79" s="279"/>
      <c r="AE79" s="279"/>
      <c r="AF79" s="296" t="b">
        <f t="shared" si="11"/>
        <v>0</v>
      </c>
      <c r="AG79" s="294" t="b">
        <f t="shared" si="12"/>
        <v>0</v>
      </c>
      <c r="AH79" s="294" t="b">
        <f t="shared" si="13"/>
        <v>0</v>
      </c>
      <c r="AI79" s="279"/>
      <c r="AJ79" s="266"/>
      <c r="AK79" s="266" t="str">
        <f t="shared" si="9"/>
        <v>si</v>
      </c>
      <c r="AL79" s="297"/>
    </row>
    <row r="80" spans="1:38" s="298" customFormat="1" x14ac:dyDescent="0.2">
      <c r="A80" s="279"/>
      <c r="B80" s="280"/>
      <c r="C80" s="281"/>
      <c r="D80" s="282"/>
      <c r="E80" s="280"/>
      <c r="F80" s="283"/>
      <c r="G80" s="284"/>
      <c r="H80" s="285"/>
      <c r="I80" s="283"/>
      <c r="J80" s="286"/>
      <c r="K80" s="287" t="e">
        <f t="shared" si="8"/>
        <v>#N/A</v>
      </c>
      <c r="L80" s="288"/>
      <c r="M80" s="289"/>
      <c r="N80" s="290"/>
      <c r="O80" s="291"/>
      <c r="P80" s="292"/>
      <c r="Q80" s="291"/>
      <c r="R80" s="283"/>
      <c r="S80" s="279"/>
      <c r="T80" s="292"/>
      <c r="U80" s="293"/>
      <c r="V80" s="283"/>
      <c r="W80" s="294"/>
      <c r="X80" s="294"/>
      <c r="Y80" s="295">
        <f t="shared" si="10"/>
        <v>0</v>
      </c>
      <c r="Z80" s="279"/>
      <c r="AA80" s="279"/>
      <c r="AB80" s="279"/>
      <c r="AC80" s="279"/>
      <c r="AD80" s="279"/>
      <c r="AE80" s="279"/>
      <c r="AF80" s="296" t="b">
        <f t="shared" si="11"/>
        <v>0</v>
      </c>
      <c r="AG80" s="294" t="b">
        <f t="shared" si="12"/>
        <v>0</v>
      </c>
      <c r="AH80" s="294" t="b">
        <f t="shared" si="13"/>
        <v>0</v>
      </c>
      <c r="AI80" s="279"/>
      <c r="AJ80" s="266"/>
      <c r="AK80" s="266" t="str">
        <f t="shared" si="9"/>
        <v>si</v>
      </c>
      <c r="AL80" s="297"/>
    </row>
    <row r="81" spans="1:38" s="298" customFormat="1" x14ac:dyDescent="0.2">
      <c r="A81" s="279"/>
      <c r="B81" s="280"/>
      <c r="C81" s="281"/>
      <c r="D81" s="282"/>
      <c r="E81" s="280"/>
      <c r="F81" s="283"/>
      <c r="G81" s="284"/>
      <c r="H81" s="285"/>
      <c r="I81" s="283"/>
      <c r="J81" s="286"/>
      <c r="K81" s="287" t="e">
        <f t="shared" si="8"/>
        <v>#N/A</v>
      </c>
      <c r="L81" s="288"/>
      <c r="M81" s="289"/>
      <c r="N81" s="290"/>
      <c r="O81" s="291"/>
      <c r="P81" s="292"/>
      <c r="Q81" s="291"/>
      <c r="R81" s="283"/>
      <c r="S81" s="279"/>
      <c r="T81" s="292"/>
      <c r="U81" s="293"/>
      <c r="V81" s="283"/>
      <c r="W81" s="294"/>
      <c r="X81" s="294"/>
      <c r="Y81" s="295">
        <f t="shared" si="10"/>
        <v>0</v>
      </c>
      <c r="Z81" s="279"/>
      <c r="AA81" s="279"/>
      <c r="AB81" s="279"/>
      <c r="AC81" s="279"/>
      <c r="AD81" s="279"/>
      <c r="AE81" s="279"/>
      <c r="AF81" s="296" t="b">
        <f t="shared" si="11"/>
        <v>0</v>
      </c>
      <c r="AG81" s="294" t="b">
        <f t="shared" si="12"/>
        <v>0</v>
      </c>
      <c r="AH81" s="294" t="b">
        <f t="shared" si="13"/>
        <v>0</v>
      </c>
      <c r="AI81" s="279"/>
      <c r="AJ81" s="266"/>
      <c r="AK81" s="266" t="str">
        <f t="shared" si="9"/>
        <v>si</v>
      </c>
      <c r="AL81" s="297"/>
    </row>
    <row r="82" spans="1:38" s="298" customFormat="1" x14ac:dyDescent="0.2">
      <c r="A82" s="279"/>
      <c r="B82" s="280"/>
      <c r="C82" s="281"/>
      <c r="D82" s="282"/>
      <c r="E82" s="280"/>
      <c r="F82" s="283"/>
      <c r="G82" s="284"/>
      <c r="H82" s="285"/>
      <c r="I82" s="283"/>
      <c r="J82" s="286"/>
      <c r="K82" s="287" t="e">
        <f t="shared" si="8"/>
        <v>#N/A</v>
      </c>
      <c r="L82" s="288"/>
      <c r="M82" s="289"/>
      <c r="N82" s="290"/>
      <c r="O82" s="291"/>
      <c r="P82" s="292"/>
      <c r="Q82" s="291"/>
      <c r="R82" s="283"/>
      <c r="S82" s="279"/>
      <c r="T82" s="292"/>
      <c r="U82" s="293"/>
      <c r="V82" s="283"/>
      <c r="W82" s="294"/>
      <c r="X82" s="294"/>
      <c r="Y82" s="295">
        <f t="shared" si="10"/>
        <v>0</v>
      </c>
      <c r="Z82" s="279"/>
      <c r="AA82" s="279"/>
      <c r="AB82" s="279"/>
      <c r="AC82" s="279"/>
      <c r="AD82" s="279"/>
      <c r="AE82" s="279"/>
      <c r="AF82" s="296" t="b">
        <f t="shared" si="11"/>
        <v>0</v>
      </c>
      <c r="AG82" s="294" t="b">
        <f t="shared" si="12"/>
        <v>0</v>
      </c>
      <c r="AH82" s="294" t="b">
        <f t="shared" si="13"/>
        <v>0</v>
      </c>
      <c r="AI82" s="279"/>
      <c r="AJ82" s="266"/>
      <c r="AK82" s="266" t="str">
        <f t="shared" si="9"/>
        <v>si</v>
      </c>
      <c r="AL82" s="297"/>
    </row>
    <row r="83" spans="1:38" s="298" customFormat="1" x14ac:dyDescent="0.2">
      <c r="A83" s="279"/>
      <c r="B83" s="280"/>
      <c r="C83" s="281"/>
      <c r="D83" s="282"/>
      <c r="E83" s="280"/>
      <c r="F83" s="283"/>
      <c r="G83" s="284"/>
      <c r="H83" s="285"/>
      <c r="I83" s="283"/>
      <c r="J83" s="286"/>
      <c r="K83" s="287" t="e">
        <f t="shared" si="8"/>
        <v>#N/A</v>
      </c>
      <c r="L83" s="288"/>
      <c r="M83" s="289"/>
      <c r="N83" s="290"/>
      <c r="O83" s="291"/>
      <c r="P83" s="292"/>
      <c r="Q83" s="291"/>
      <c r="R83" s="283"/>
      <c r="S83" s="279"/>
      <c r="T83" s="292"/>
      <c r="U83" s="293"/>
      <c r="V83" s="283"/>
      <c r="W83" s="294"/>
      <c r="X83" s="294"/>
      <c r="Y83" s="295">
        <f t="shared" si="10"/>
        <v>0</v>
      </c>
      <c r="Z83" s="279"/>
      <c r="AA83" s="279"/>
      <c r="AB83" s="279"/>
      <c r="AC83" s="279"/>
      <c r="AD83" s="279"/>
      <c r="AE83" s="279"/>
      <c r="AF83" s="296" t="b">
        <f t="shared" si="11"/>
        <v>0</v>
      </c>
      <c r="AG83" s="294" t="b">
        <f t="shared" si="12"/>
        <v>0</v>
      </c>
      <c r="AH83" s="294" t="b">
        <f t="shared" si="13"/>
        <v>0</v>
      </c>
      <c r="AI83" s="279"/>
      <c r="AJ83" s="266"/>
      <c r="AK83" s="266" t="str">
        <f t="shared" si="9"/>
        <v>si</v>
      </c>
      <c r="AL83" s="297"/>
    </row>
    <row r="84" spans="1:38" s="298" customFormat="1" x14ac:dyDescent="0.2">
      <c r="A84" s="279"/>
      <c r="B84" s="280"/>
      <c r="C84" s="281"/>
      <c r="D84" s="282"/>
      <c r="E84" s="280"/>
      <c r="F84" s="283"/>
      <c r="G84" s="284"/>
      <c r="H84" s="285"/>
      <c r="I84" s="283"/>
      <c r="J84" s="286"/>
      <c r="K84" s="287" t="e">
        <f t="shared" si="8"/>
        <v>#N/A</v>
      </c>
      <c r="L84" s="288"/>
      <c r="M84" s="289"/>
      <c r="N84" s="290"/>
      <c r="O84" s="291"/>
      <c r="P84" s="292"/>
      <c r="Q84" s="291"/>
      <c r="R84" s="283"/>
      <c r="S84" s="279"/>
      <c r="T84" s="292"/>
      <c r="U84" s="293"/>
      <c r="V84" s="283"/>
      <c r="W84" s="294"/>
      <c r="X84" s="294"/>
      <c r="Y84" s="295">
        <f t="shared" si="10"/>
        <v>0</v>
      </c>
      <c r="Z84" s="279"/>
      <c r="AA84" s="279"/>
      <c r="AB84" s="279"/>
      <c r="AC84" s="279"/>
      <c r="AD84" s="279"/>
      <c r="AE84" s="279"/>
      <c r="AF84" s="296" t="b">
        <f t="shared" si="11"/>
        <v>0</v>
      </c>
      <c r="AG84" s="294" t="b">
        <f t="shared" si="12"/>
        <v>0</v>
      </c>
      <c r="AH84" s="294" t="b">
        <f t="shared" si="13"/>
        <v>0</v>
      </c>
      <c r="AI84" s="279"/>
      <c r="AJ84" s="266"/>
      <c r="AK84" s="266" t="str">
        <f t="shared" si="9"/>
        <v>si</v>
      </c>
      <c r="AL84" s="297"/>
    </row>
    <row r="85" spans="1:38" s="298" customFormat="1" x14ac:dyDescent="0.2">
      <c r="A85" s="279"/>
      <c r="B85" s="280"/>
      <c r="C85" s="281"/>
      <c r="D85" s="282"/>
      <c r="E85" s="280"/>
      <c r="F85" s="283"/>
      <c r="G85" s="284"/>
      <c r="H85" s="285"/>
      <c r="I85" s="283"/>
      <c r="J85" s="286"/>
      <c r="K85" s="287" t="e">
        <f t="shared" si="8"/>
        <v>#N/A</v>
      </c>
      <c r="L85" s="288"/>
      <c r="M85" s="289"/>
      <c r="N85" s="290"/>
      <c r="O85" s="291"/>
      <c r="P85" s="292"/>
      <c r="Q85" s="291"/>
      <c r="R85" s="283"/>
      <c r="S85" s="279"/>
      <c r="T85" s="292"/>
      <c r="U85" s="293"/>
      <c r="V85" s="283"/>
      <c r="W85" s="294"/>
      <c r="X85" s="294"/>
      <c r="Y85" s="295">
        <f t="shared" si="10"/>
        <v>0</v>
      </c>
      <c r="Z85" s="279"/>
      <c r="AA85" s="279"/>
      <c r="AB85" s="279"/>
      <c r="AC85" s="279"/>
      <c r="AD85" s="279"/>
      <c r="AE85" s="279"/>
      <c r="AF85" s="296" t="b">
        <f t="shared" si="11"/>
        <v>0</v>
      </c>
      <c r="AG85" s="294" t="b">
        <f t="shared" si="12"/>
        <v>0</v>
      </c>
      <c r="AH85" s="294" t="b">
        <f t="shared" si="13"/>
        <v>0</v>
      </c>
      <c r="AI85" s="279"/>
      <c r="AJ85" s="266"/>
      <c r="AK85" s="266" t="str">
        <f t="shared" si="9"/>
        <v>si</v>
      </c>
      <c r="AL85" s="297"/>
    </row>
    <row r="86" spans="1:38" s="298" customFormat="1" x14ac:dyDescent="0.2">
      <c r="A86" s="279"/>
      <c r="B86" s="280"/>
      <c r="C86" s="281"/>
      <c r="D86" s="282"/>
      <c r="E86" s="280"/>
      <c r="F86" s="283"/>
      <c r="G86" s="284"/>
      <c r="H86" s="285"/>
      <c r="I86" s="283"/>
      <c r="J86" s="286"/>
      <c r="K86" s="287" t="e">
        <f t="shared" si="8"/>
        <v>#N/A</v>
      </c>
      <c r="L86" s="288"/>
      <c r="M86" s="289"/>
      <c r="N86" s="290"/>
      <c r="O86" s="291"/>
      <c r="P86" s="292"/>
      <c r="Q86" s="291"/>
      <c r="R86" s="283"/>
      <c r="S86" s="279"/>
      <c r="T86" s="292"/>
      <c r="U86" s="293"/>
      <c r="V86" s="283"/>
      <c r="W86" s="294"/>
      <c r="X86" s="294"/>
      <c r="Y86" s="295">
        <f t="shared" si="10"/>
        <v>0</v>
      </c>
      <c r="Z86" s="279"/>
      <c r="AA86" s="279"/>
      <c r="AB86" s="279"/>
      <c r="AC86" s="279"/>
      <c r="AD86" s="279"/>
      <c r="AE86" s="279"/>
      <c r="AF86" s="296" t="b">
        <f t="shared" si="11"/>
        <v>0</v>
      </c>
      <c r="AG86" s="294" t="b">
        <f t="shared" si="12"/>
        <v>0</v>
      </c>
      <c r="AH86" s="294" t="b">
        <f t="shared" si="13"/>
        <v>0</v>
      </c>
      <c r="AI86" s="279"/>
      <c r="AJ86" s="266"/>
      <c r="AK86" s="266" t="str">
        <f t="shared" si="9"/>
        <v>si</v>
      </c>
      <c r="AL86" s="297"/>
    </row>
    <row r="87" spans="1:38" s="298" customFormat="1" ht="12" customHeight="1" x14ac:dyDescent="0.2">
      <c r="A87" s="279"/>
      <c r="B87" s="280"/>
      <c r="C87" s="281"/>
      <c r="D87" s="282"/>
      <c r="E87" s="280"/>
      <c r="F87" s="283"/>
      <c r="G87" s="284"/>
      <c r="H87" s="285"/>
      <c r="I87" s="283"/>
      <c r="J87" s="286"/>
      <c r="K87" s="287" t="e">
        <f t="shared" si="8"/>
        <v>#N/A</v>
      </c>
      <c r="L87" s="288"/>
      <c r="M87" s="289"/>
      <c r="N87" s="290"/>
      <c r="O87" s="291"/>
      <c r="P87" s="292"/>
      <c r="Q87" s="279"/>
      <c r="R87" s="283"/>
      <c r="S87" s="279"/>
      <c r="T87" s="292"/>
      <c r="U87" s="279"/>
      <c r="V87" s="292"/>
      <c r="W87" s="294"/>
      <c r="X87" s="294"/>
      <c r="Y87" s="295">
        <f t="shared" si="10"/>
        <v>0</v>
      </c>
      <c r="Z87" s="279"/>
      <c r="AA87" s="279"/>
      <c r="AB87" s="279"/>
      <c r="AC87" s="279"/>
      <c r="AD87" s="279"/>
      <c r="AE87" s="279"/>
      <c r="AF87" s="296" t="b">
        <f t="shared" si="11"/>
        <v>0</v>
      </c>
      <c r="AG87" s="294" t="b">
        <f t="shared" si="12"/>
        <v>0</v>
      </c>
      <c r="AH87" s="294" t="b">
        <f t="shared" si="13"/>
        <v>0</v>
      </c>
      <c r="AI87" s="279"/>
      <c r="AJ87" s="266"/>
      <c r="AK87" s="266" t="str">
        <f t="shared" si="9"/>
        <v>si</v>
      </c>
      <c r="AL87" s="297"/>
    </row>
    <row r="88" spans="1:38" s="298" customFormat="1" x14ac:dyDescent="0.2">
      <c r="A88" s="279"/>
      <c r="B88" s="280"/>
      <c r="C88" s="281"/>
      <c r="D88" s="282"/>
      <c r="E88" s="280"/>
      <c r="F88" s="283"/>
      <c r="G88" s="284"/>
      <c r="H88" s="285"/>
      <c r="I88" s="283"/>
      <c r="J88" s="286"/>
      <c r="K88" s="287" t="e">
        <f t="shared" si="8"/>
        <v>#N/A</v>
      </c>
      <c r="L88" s="288"/>
      <c r="M88" s="289"/>
      <c r="N88" s="290"/>
      <c r="O88" s="291"/>
      <c r="P88" s="292"/>
      <c r="Q88" s="279"/>
      <c r="R88" s="283"/>
      <c r="S88" s="279"/>
      <c r="T88" s="292"/>
      <c r="U88" s="279"/>
      <c r="V88" s="279"/>
      <c r="W88" s="294"/>
      <c r="X88" s="294"/>
      <c r="Y88" s="295">
        <f t="shared" ref="Y88:Y121" si="14">W88</f>
        <v>0</v>
      </c>
      <c r="Z88" s="279"/>
      <c r="AA88" s="279"/>
      <c r="AB88" s="279"/>
      <c r="AC88" s="279"/>
      <c r="AD88" s="279"/>
      <c r="AE88" s="279"/>
      <c r="AF88" s="296" t="b">
        <f t="shared" ref="AF88:AF121" si="15">IF(Z88="si",IF(AA88="si",IF(AB88="si",IF(AC88="si",IF(AD88="si",IF(AE88="si",O88,0))))))</f>
        <v>0</v>
      </c>
      <c r="AG88" s="294" t="b">
        <f t="shared" ref="AG88:AG121" si="16">IF(Z88="si",IF(AA88="si",IF(AB88="si",IF(AC88="si",IF(AD88="si",IF(AE88="si",Y88,0))))))</f>
        <v>0</v>
      </c>
      <c r="AH88" s="294" t="b">
        <f t="shared" ref="AH88:AH121" si="17">IF(Z88="si",IF(AA88="si",IF(AB88="si",IF(AC88="si",IF(AD88="si",IF(AE88="si",X88,0))))))</f>
        <v>0</v>
      </c>
      <c r="AI88" s="279"/>
      <c r="AJ88" s="266"/>
      <c r="AK88" s="266" t="str">
        <f t="shared" si="9"/>
        <v>si</v>
      </c>
      <c r="AL88" s="297"/>
    </row>
    <row r="89" spans="1:38" s="298" customFormat="1" x14ac:dyDescent="0.2">
      <c r="A89" s="279"/>
      <c r="B89" s="280"/>
      <c r="C89" s="281"/>
      <c r="D89" s="282"/>
      <c r="E89" s="280"/>
      <c r="F89" s="283"/>
      <c r="G89" s="284"/>
      <c r="H89" s="285"/>
      <c r="I89" s="283"/>
      <c r="J89" s="286"/>
      <c r="K89" s="287" t="e">
        <f t="shared" si="8"/>
        <v>#N/A</v>
      </c>
      <c r="L89" s="288"/>
      <c r="M89" s="289"/>
      <c r="N89" s="290"/>
      <c r="O89" s="291"/>
      <c r="P89" s="292"/>
      <c r="Q89" s="279"/>
      <c r="R89" s="283"/>
      <c r="S89" s="279"/>
      <c r="T89" s="292"/>
      <c r="U89" s="279"/>
      <c r="V89" s="279"/>
      <c r="W89" s="294"/>
      <c r="X89" s="294"/>
      <c r="Y89" s="295">
        <f t="shared" si="14"/>
        <v>0</v>
      </c>
      <c r="Z89" s="279"/>
      <c r="AA89" s="279"/>
      <c r="AB89" s="279"/>
      <c r="AC89" s="279"/>
      <c r="AD89" s="279"/>
      <c r="AE89" s="279"/>
      <c r="AF89" s="296" t="b">
        <f t="shared" si="15"/>
        <v>0</v>
      </c>
      <c r="AG89" s="294" t="b">
        <f t="shared" si="16"/>
        <v>0</v>
      </c>
      <c r="AH89" s="294" t="b">
        <f t="shared" si="17"/>
        <v>0</v>
      </c>
      <c r="AI89" s="279"/>
      <c r="AJ89" s="266"/>
      <c r="AK89" s="266" t="str">
        <f t="shared" si="9"/>
        <v>si</v>
      </c>
      <c r="AL89" s="297"/>
    </row>
    <row r="90" spans="1:38" s="298" customFormat="1" x14ac:dyDescent="0.2">
      <c r="A90" s="279"/>
      <c r="B90" s="280"/>
      <c r="C90" s="281"/>
      <c r="D90" s="282"/>
      <c r="E90" s="280"/>
      <c r="F90" s="283"/>
      <c r="G90" s="284"/>
      <c r="H90" s="285"/>
      <c r="I90" s="283"/>
      <c r="J90" s="286"/>
      <c r="K90" s="287" t="e">
        <f t="shared" si="8"/>
        <v>#N/A</v>
      </c>
      <c r="L90" s="288"/>
      <c r="M90" s="289"/>
      <c r="N90" s="290"/>
      <c r="O90" s="291"/>
      <c r="P90" s="292"/>
      <c r="Q90" s="279"/>
      <c r="R90" s="283"/>
      <c r="S90" s="279"/>
      <c r="T90" s="292"/>
      <c r="U90" s="279"/>
      <c r="V90" s="279"/>
      <c r="W90" s="294"/>
      <c r="X90" s="294"/>
      <c r="Y90" s="295">
        <f t="shared" si="14"/>
        <v>0</v>
      </c>
      <c r="Z90" s="279"/>
      <c r="AA90" s="279"/>
      <c r="AB90" s="279"/>
      <c r="AC90" s="279"/>
      <c r="AD90" s="279"/>
      <c r="AE90" s="279"/>
      <c r="AF90" s="296" t="b">
        <f t="shared" si="15"/>
        <v>0</v>
      </c>
      <c r="AG90" s="294" t="b">
        <f t="shared" si="16"/>
        <v>0</v>
      </c>
      <c r="AH90" s="294" t="b">
        <f t="shared" si="17"/>
        <v>0</v>
      </c>
      <c r="AI90" s="279"/>
      <c r="AJ90" s="266"/>
      <c r="AK90" s="266" t="str">
        <f t="shared" si="9"/>
        <v>si</v>
      </c>
      <c r="AL90" s="297"/>
    </row>
    <row r="91" spans="1:38" s="298" customFormat="1" x14ac:dyDescent="0.2">
      <c r="A91" s="279"/>
      <c r="B91" s="280"/>
      <c r="C91" s="281"/>
      <c r="D91" s="282"/>
      <c r="E91" s="280"/>
      <c r="F91" s="283"/>
      <c r="G91" s="284"/>
      <c r="H91" s="285"/>
      <c r="I91" s="283"/>
      <c r="J91" s="286"/>
      <c r="K91" s="287" t="e">
        <f t="shared" si="8"/>
        <v>#N/A</v>
      </c>
      <c r="L91" s="288"/>
      <c r="M91" s="289"/>
      <c r="N91" s="290"/>
      <c r="O91" s="291"/>
      <c r="P91" s="292"/>
      <c r="Q91" s="279"/>
      <c r="R91" s="283"/>
      <c r="S91" s="279"/>
      <c r="T91" s="292"/>
      <c r="U91" s="279"/>
      <c r="V91" s="279"/>
      <c r="W91" s="294"/>
      <c r="X91" s="294"/>
      <c r="Y91" s="295">
        <f t="shared" si="14"/>
        <v>0</v>
      </c>
      <c r="Z91" s="279"/>
      <c r="AA91" s="279"/>
      <c r="AB91" s="279"/>
      <c r="AC91" s="279"/>
      <c r="AD91" s="279"/>
      <c r="AE91" s="279"/>
      <c r="AF91" s="296" t="b">
        <f t="shared" si="15"/>
        <v>0</v>
      </c>
      <c r="AG91" s="294" t="b">
        <f t="shared" si="16"/>
        <v>0</v>
      </c>
      <c r="AH91" s="294" t="b">
        <f t="shared" si="17"/>
        <v>0</v>
      </c>
      <c r="AI91" s="279"/>
      <c r="AJ91" s="266"/>
      <c r="AK91" s="266" t="str">
        <f t="shared" si="9"/>
        <v>si</v>
      </c>
      <c r="AL91" s="297"/>
    </row>
    <row r="92" spans="1:38" s="298" customFormat="1" x14ac:dyDescent="0.2">
      <c r="A92" s="279"/>
      <c r="B92" s="280"/>
      <c r="C92" s="281"/>
      <c r="D92" s="282"/>
      <c r="E92" s="280"/>
      <c r="F92" s="283"/>
      <c r="G92" s="284"/>
      <c r="H92" s="285"/>
      <c r="I92" s="283"/>
      <c r="J92" s="286"/>
      <c r="K92" s="287" t="e">
        <f t="shared" si="8"/>
        <v>#N/A</v>
      </c>
      <c r="L92" s="288"/>
      <c r="M92" s="289"/>
      <c r="N92" s="290"/>
      <c r="O92" s="291"/>
      <c r="P92" s="292"/>
      <c r="Q92" s="279"/>
      <c r="R92" s="283"/>
      <c r="S92" s="279"/>
      <c r="T92" s="292"/>
      <c r="U92" s="279"/>
      <c r="V92" s="279"/>
      <c r="W92" s="294"/>
      <c r="X92" s="294"/>
      <c r="Y92" s="295">
        <f t="shared" si="14"/>
        <v>0</v>
      </c>
      <c r="Z92" s="279"/>
      <c r="AA92" s="279"/>
      <c r="AB92" s="279"/>
      <c r="AC92" s="279"/>
      <c r="AD92" s="279"/>
      <c r="AE92" s="279"/>
      <c r="AF92" s="296" t="b">
        <f t="shared" si="15"/>
        <v>0</v>
      </c>
      <c r="AG92" s="294" t="b">
        <f t="shared" si="16"/>
        <v>0</v>
      </c>
      <c r="AH92" s="294" t="b">
        <f t="shared" si="17"/>
        <v>0</v>
      </c>
      <c r="AI92" s="279"/>
      <c r="AJ92" s="266"/>
      <c r="AK92" s="266" t="str">
        <f t="shared" si="9"/>
        <v>si</v>
      </c>
      <c r="AL92" s="297"/>
    </row>
    <row r="93" spans="1:38" s="298" customFormat="1" x14ac:dyDescent="0.2">
      <c r="A93" s="279"/>
      <c r="B93" s="280"/>
      <c r="C93" s="281"/>
      <c r="D93" s="282"/>
      <c r="E93" s="299"/>
      <c r="F93" s="283"/>
      <c r="G93" s="284"/>
      <c r="H93" s="285"/>
      <c r="I93" s="283"/>
      <c r="J93" s="286"/>
      <c r="K93" s="287" t="e">
        <f t="shared" si="8"/>
        <v>#N/A</v>
      </c>
      <c r="L93" s="288"/>
      <c r="M93" s="289"/>
      <c r="N93" s="290"/>
      <c r="O93" s="291"/>
      <c r="P93" s="292"/>
      <c r="Q93" s="279"/>
      <c r="R93" s="283"/>
      <c r="S93" s="279"/>
      <c r="T93" s="292"/>
      <c r="U93" s="279"/>
      <c r="V93" s="279"/>
      <c r="W93" s="294"/>
      <c r="X93" s="294"/>
      <c r="Y93" s="295">
        <f t="shared" si="14"/>
        <v>0</v>
      </c>
      <c r="Z93" s="279"/>
      <c r="AA93" s="279"/>
      <c r="AB93" s="279"/>
      <c r="AC93" s="279"/>
      <c r="AD93" s="279"/>
      <c r="AE93" s="279"/>
      <c r="AF93" s="296" t="b">
        <f t="shared" si="15"/>
        <v>0</v>
      </c>
      <c r="AG93" s="294" t="b">
        <f t="shared" si="16"/>
        <v>0</v>
      </c>
      <c r="AH93" s="294" t="b">
        <f t="shared" si="17"/>
        <v>0</v>
      </c>
      <c r="AI93" s="279"/>
      <c r="AJ93" s="266"/>
      <c r="AK93" s="266" t="str">
        <f t="shared" si="9"/>
        <v>si</v>
      </c>
      <c r="AL93" s="297"/>
    </row>
    <row r="94" spans="1:38" s="298" customFormat="1" x14ac:dyDescent="0.2">
      <c r="A94" s="279"/>
      <c r="B94" s="280"/>
      <c r="C94" s="281"/>
      <c r="D94" s="282"/>
      <c r="E94" s="280"/>
      <c r="F94" s="283"/>
      <c r="G94" s="284"/>
      <c r="H94" s="285"/>
      <c r="I94" s="283"/>
      <c r="J94" s="286"/>
      <c r="K94" s="287" t="e">
        <f t="shared" si="8"/>
        <v>#N/A</v>
      </c>
      <c r="L94" s="288"/>
      <c r="M94" s="289"/>
      <c r="N94" s="290"/>
      <c r="O94" s="291"/>
      <c r="P94" s="292"/>
      <c r="Q94" s="279"/>
      <c r="R94" s="283"/>
      <c r="S94" s="279"/>
      <c r="T94" s="292"/>
      <c r="U94" s="279"/>
      <c r="V94" s="279"/>
      <c r="W94" s="294"/>
      <c r="X94" s="294"/>
      <c r="Y94" s="295">
        <f t="shared" si="14"/>
        <v>0</v>
      </c>
      <c r="Z94" s="279"/>
      <c r="AA94" s="279"/>
      <c r="AB94" s="279"/>
      <c r="AC94" s="279"/>
      <c r="AD94" s="279"/>
      <c r="AE94" s="279"/>
      <c r="AF94" s="296" t="b">
        <f t="shared" si="15"/>
        <v>0</v>
      </c>
      <c r="AG94" s="294" t="b">
        <f t="shared" si="16"/>
        <v>0</v>
      </c>
      <c r="AH94" s="294" t="b">
        <f t="shared" si="17"/>
        <v>0</v>
      </c>
      <c r="AI94" s="279"/>
      <c r="AJ94" s="266"/>
      <c r="AK94" s="266" t="str">
        <f t="shared" si="9"/>
        <v>si</v>
      </c>
      <c r="AL94" s="297"/>
    </row>
    <row r="95" spans="1:38" s="298" customFormat="1" x14ac:dyDescent="0.2">
      <c r="A95" s="279"/>
      <c r="B95" s="280"/>
      <c r="C95" s="281"/>
      <c r="D95" s="282"/>
      <c r="E95" s="280"/>
      <c r="F95" s="283"/>
      <c r="G95" s="284"/>
      <c r="H95" s="285"/>
      <c r="I95" s="283"/>
      <c r="J95" s="286"/>
      <c r="K95" s="287" t="e">
        <f t="shared" si="8"/>
        <v>#N/A</v>
      </c>
      <c r="L95" s="288"/>
      <c r="M95" s="289"/>
      <c r="N95" s="290"/>
      <c r="O95" s="291"/>
      <c r="P95" s="292"/>
      <c r="Q95" s="279"/>
      <c r="R95" s="283"/>
      <c r="S95" s="279"/>
      <c r="T95" s="292"/>
      <c r="U95" s="279"/>
      <c r="V95" s="279"/>
      <c r="W95" s="294"/>
      <c r="X95" s="294"/>
      <c r="Y95" s="295">
        <f t="shared" si="14"/>
        <v>0</v>
      </c>
      <c r="Z95" s="279"/>
      <c r="AA95" s="279"/>
      <c r="AB95" s="279"/>
      <c r="AC95" s="279"/>
      <c r="AD95" s="279"/>
      <c r="AE95" s="279"/>
      <c r="AF95" s="296" t="b">
        <f t="shared" si="15"/>
        <v>0</v>
      </c>
      <c r="AG95" s="294" t="b">
        <f t="shared" si="16"/>
        <v>0</v>
      </c>
      <c r="AH95" s="294" t="b">
        <f t="shared" si="17"/>
        <v>0</v>
      </c>
      <c r="AI95" s="279"/>
      <c r="AJ95" s="266"/>
      <c r="AK95" s="266" t="str">
        <f t="shared" si="9"/>
        <v>si</v>
      </c>
      <c r="AL95" s="297"/>
    </row>
    <row r="96" spans="1:38" s="298" customFormat="1" x14ac:dyDescent="0.2">
      <c r="A96" s="279"/>
      <c r="B96" s="280"/>
      <c r="C96" s="281"/>
      <c r="D96" s="282"/>
      <c r="E96" s="280"/>
      <c r="F96" s="283"/>
      <c r="G96" s="284"/>
      <c r="H96" s="285"/>
      <c r="I96" s="283"/>
      <c r="J96" s="286"/>
      <c r="K96" s="287" t="e">
        <f t="shared" si="8"/>
        <v>#N/A</v>
      </c>
      <c r="L96" s="288"/>
      <c r="M96" s="289"/>
      <c r="N96" s="290"/>
      <c r="O96" s="291"/>
      <c r="P96" s="292"/>
      <c r="Q96" s="279"/>
      <c r="R96" s="283"/>
      <c r="S96" s="279"/>
      <c r="T96" s="292"/>
      <c r="U96" s="279"/>
      <c r="V96" s="279"/>
      <c r="W96" s="294"/>
      <c r="X96" s="294"/>
      <c r="Y96" s="295">
        <f t="shared" si="14"/>
        <v>0</v>
      </c>
      <c r="Z96" s="279"/>
      <c r="AA96" s="279"/>
      <c r="AB96" s="279"/>
      <c r="AC96" s="279"/>
      <c r="AD96" s="279"/>
      <c r="AE96" s="279"/>
      <c r="AF96" s="296" t="b">
        <f t="shared" si="15"/>
        <v>0</v>
      </c>
      <c r="AG96" s="294" t="b">
        <f t="shared" si="16"/>
        <v>0</v>
      </c>
      <c r="AH96" s="294" t="b">
        <f t="shared" si="17"/>
        <v>0</v>
      </c>
      <c r="AI96" s="279"/>
      <c r="AJ96" s="266"/>
      <c r="AK96" s="266" t="str">
        <f t="shared" si="9"/>
        <v>si</v>
      </c>
      <c r="AL96" s="297"/>
    </row>
    <row r="97" spans="1:38" s="298" customFormat="1" x14ac:dyDescent="0.2">
      <c r="A97" s="279"/>
      <c r="B97" s="280"/>
      <c r="C97" s="281"/>
      <c r="D97" s="282"/>
      <c r="E97" s="280"/>
      <c r="F97" s="283"/>
      <c r="G97" s="284"/>
      <c r="H97" s="285"/>
      <c r="I97" s="283"/>
      <c r="J97" s="286"/>
      <c r="K97" s="287" t="e">
        <f t="shared" si="8"/>
        <v>#N/A</v>
      </c>
      <c r="L97" s="288"/>
      <c r="M97" s="289"/>
      <c r="N97" s="290"/>
      <c r="O97" s="291"/>
      <c r="P97" s="292"/>
      <c r="Q97" s="279"/>
      <c r="R97" s="283"/>
      <c r="S97" s="279"/>
      <c r="T97" s="292"/>
      <c r="U97" s="279"/>
      <c r="V97" s="279"/>
      <c r="W97" s="294"/>
      <c r="X97" s="294"/>
      <c r="Y97" s="295">
        <f t="shared" si="14"/>
        <v>0</v>
      </c>
      <c r="Z97" s="279"/>
      <c r="AA97" s="279"/>
      <c r="AB97" s="279"/>
      <c r="AC97" s="279"/>
      <c r="AD97" s="279"/>
      <c r="AE97" s="279"/>
      <c r="AF97" s="296" t="b">
        <f t="shared" si="15"/>
        <v>0</v>
      </c>
      <c r="AG97" s="294" t="b">
        <f t="shared" si="16"/>
        <v>0</v>
      </c>
      <c r="AH97" s="294" t="b">
        <f t="shared" si="17"/>
        <v>0</v>
      </c>
      <c r="AI97" s="279"/>
      <c r="AJ97" s="266"/>
      <c r="AK97" s="266" t="str">
        <f t="shared" si="9"/>
        <v>si</v>
      </c>
      <c r="AL97" s="297"/>
    </row>
    <row r="98" spans="1:38" s="298" customFormat="1" x14ac:dyDescent="0.2">
      <c r="A98" s="279"/>
      <c r="B98" s="280"/>
      <c r="C98" s="281"/>
      <c r="D98" s="282"/>
      <c r="E98" s="280"/>
      <c r="F98" s="283"/>
      <c r="G98" s="284"/>
      <c r="H98" s="285"/>
      <c r="I98" s="283"/>
      <c r="J98" s="286"/>
      <c r="K98" s="287" t="e">
        <f t="shared" si="8"/>
        <v>#N/A</v>
      </c>
      <c r="L98" s="288"/>
      <c r="M98" s="289"/>
      <c r="N98" s="290"/>
      <c r="O98" s="291"/>
      <c r="P98" s="292"/>
      <c r="Q98" s="279"/>
      <c r="R98" s="283"/>
      <c r="S98" s="279"/>
      <c r="T98" s="292"/>
      <c r="U98" s="279"/>
      <c r="V98" s="279"/>
      <c r="W98" s="294"/>
      <c r="X98" s="294"/>
      <c r="Y98" s="295">
        <f t="shared" si="14"/>
        <v>0</v>
      </c>
      <c r="Z98" s="279"/>
      <c r="AA98" s="279"/>
      <c r="AB98" s="279"/>
      <c r="AC98" s="279"/>
      <c r="AD98" s="279"/>
      <c r="AE98" s="279"/>
      <c r="AF98" s="296" t="b">
        <f t="shared" si="15"/>
        <v>0</v>
      </c>
      <c r="AG98" s="294" t="b">
        <f t="shared" si="16"/>
        <v>0</v>
      </c>
      <c r="AH98" s="294" t="b">
        <f t="shared" si="17"/>
        <v>0</v>
      </c>
      <c r="AI98" s="279"/>
      <c r="AJ98" s="266"/>
      <c r="AK98" s="266" t="str">
        <f t="shared" si="9"/>
        <v>si</v>
      </c>
      <c r="AL98" s="297"/>
    </row>
    <row r="99" spans="1:38" s="298" customFormat="1" x14ac:dyDescent="0.2">
      <c r="A99" s="279"/>
      <c r="B99" s="280"/>
      <c r="C99" s="281"/>
      <c r="D99" s="282"/>
      <c r="E99" s="280"/>
      <c r="F99" s="283"/>
      <c r="G99" s="284"/>
      <c r="H99" s="285"/>
      <c r="I99" s="283"/>
      <c r="J99" s="286"/>
      <c r="K99" s="287" t="e">
        <f t="shared" si="8"/>
        <v>#N/A</v>
      </c>
      <c r="L99" s="288"/>
      <c r="M99" s="289"/>
      <c r="N99" s="290"/>
      <c r="O99" s="291"/>
      <c r="P99" s="292"/>
      <c r="Q99" s="279"/>
      <c r="R99" s="283"/>
      <c r="S99" s="279"/>
      <c r="T99" s="292"/>
      <c r="U99" s="279"/>
      <c r="V99" s="279"/>
      <c r="W99" s="294"/>
      <c r="X99" s="294"/>
      <c r="Y99" s="295">
        <f t="shared" si="14"/>
        <v>0</v>
      </c>
      <c r="Z99" s="279"/>
      <c r="AA99" s="279"/>
      <c r="AB99" s="279"/>
      <c r="AC99" s="279"/>
      <c r="AD99" s="279"/>
      <c r="AE99" s="279"/>
      <c r="AF99" s="296" t="b">
        <f t="shared" si="15"/>
        <v>0</v>
      </c>
      <c r="AG99" s="294" t="b">
        <f t="shared" si="16"/>
        <v>0</v>
      </c>
      <c r="AH99" s="294" t="b">
        <f t="shared" si="17"/>
        <v>0</v>
      </c>
      <c r="AI99" s="279"/>
      <c r="AJ99" s="266"/>
      <c r="AK99" s="266" t="str">
        <f t="shared" si="9"/>
        <v>si</v>
      </c>
      <c r="AL99" s="297"/>
    </row>
    <row r="100" spans="1:38" s="298" customFormat="1" x14ac:dyDescent="0.2">
      <c r="A100" s="279"/>
      <c r="B100" s="280"/>
      <c r="C100" s="281"/>
      <c r="D100" s="282"/>
      <c r="E100" s="280"/>
      <c r="F100" s="283"/>
      <c r="G100" s="284"/>
      <c r="H100" s="285"/>
      <c r="I100" s="283"/>
      <c r="J100" s="286"/>
      <c r="K100" s="287" t="e">
        <f t="shared" si="8"/>
        <v>#N/A</v>
      </c>
      <c r="L100" s="288"/>
      <c r="M100" s="289"/>
      <c r="N100" s="290"/>
      <c r="O100" s="291"/>
      <c r="P100" s="292"/>
      <c r="Q100" s="279"/>
      <c r="R100" s="283"/>
      <c r="S100" s="279"/>
      <c r="T100" s="292"/>
      <c r="U100" s="279"/>
      <c r="V100" s="279"/>
      <c r="W100" s="294"/>
      <c r="X100" s="294"/>
      <c r="Y100" s="295">
        <f t="shared" si="14"/>
        <v>0</v>
      </c>
      <c r="Z100" s="279"/>
      <c r="AA100" s="279"/>
      <c r="AB100" s="279"/>
      <c r="AC100" s="279"/>
      <c r="AD100" s="279"/>
      <c r="AE100" s="279"/>
      <c r="AF100" s="296" t="b">
        <f t="shared" si="15"/>
        <v>0</v>
      </c>
      <c r="AG100" s="294" t="b">
        <f t="shared" si="16"/>
        <v>0</v>
      </c>
      <c r="AH100" s="294" t="b">
        <f t="shared" si="17"/>
        <v>0</v>
      </c>
      <c r="AI100" s="279"/>
      <c r="AJ100" s="266"/>
      <c r="AK100" s="266" t="str">
        <f t="shared" si="9"/>
        <v>si</v>
      </c>
      <c r="AL100" s="297"/>
    </row>
    <row r="101" spans="1:38" s="298" customFormat="1" x14ac:dyDescent="0.2">
      <c r="A101" s="279"/>
      <c r="B101" s="280"/>
      <c r="C101" s="281"/>
      <c r="D101" s="282"/>
      <c r="E101" s="280"/>
      <c r="F101" s="283"/>
      <c r="G101" s="284"/>
      <c r="H101" s="285"/>
      <c r="I101" s="283"/>
      <c r="J101" s="286"/>
      <c r="K101" s="287" t="e">
        <f t="shared" si="8"/>
        <v>#N/A</v>
      </c>
      <c r="L101" s="288"/>
      <c r="M101" s="289"/>
      <c r="N101" s="290"/>
      <c r="O101" s="291"/>
      <c r="P101" s="292"/>
      <c r="Q101" s="279"/>
      <c r="R101" s="283"/>
      <c r="S101" s="279"/>
      <c r="T101" s="292"/>
      <c r="U101" s="279"/>
      <c r="V101" s="279"/>
      <c r="W101" s="294"/>
      <c r="X101" s="294"/>
      <c r="Y101" s="295">
        <f t="shared" si="14"/>
        <v>0</v>
      </c>
      <c r="Z101" s="279"/>
      <c r="AA101" s="279"/>
      <c r="AB101" s="279"/>
      <c r="AC101" s="279"/>
      <c r="AD101" s="279"/>
      <c r="AE101" s="279"/>
      <c r="AF101" s="296" t="b">
        <f t="shared" si="15"/>
        <v>0</v>
      </c>
      <c r="AG101" s="294" t="b">
        <f t="shared" si="16"/>
        <v>0</v>
      </c>
      <c r="AH101" s="294" t="b">
        <f t="shared" si="17"/>
        <v>0</v>
      </c>
      <c r="AI101" s="279"/>
      <c r="AJ101" s="266"/>
      <c r="AK101" s="266" t="str">
        <f t="shared" si="9"/>
        <v>si</v>
      </c>
      <c r="AL101" s="297"/>
    </row>
    <row r="102" spans="1:38" s="298" customFormat="1" x14ac:dyDescent="0.2">
      <c r="A102" s="279"/>
      <c r="B102" s="280"/>
      <c r="C102" s="281"/>
      <c r="D102" s="282"/>
      <c r="E102" s="280"/>
      <c r="F102" s="283"/>
      <c r="G102" s="284"/>
      <c r="H102" s="285"/>
      <c r="I102" s="283"/>
      <c r="J102" s="286"/>
      <c r="K102" s="287" t="e">
        <f t="shared" si="8"/>
        <v>#N/A</v>
      </c>
      <c r="L102" s="288"/>
      <c r="M102" s="289"/>
      <c r="N102" s="290"/>
      <c r="O102" s="291"/>
      <c r="P102" s="292"/>
      <c r="Q102" s="279"/>
      <c r="R102" s="283"/>
      <c r="S102" s="279"/>
      <c r="T102" s="292"/>
      <c r="U102" s="279"/>
      <c r="V102" s="279"/>
      <c r="W102" s="294"/>
      <c r="X102" s="294"/>
      <c r="Y102" s="295">
        <f t="shared" si="14"/>
        <v>0</v>
      </c>
      <c r="Z102" s="279"/>
      <c r="AA102" s="279"/>
      <c r="AB102" s="279"/>
      <c r="AC102" s="279"/>
      <c r="AD102" s="279"/>
      <c r="AE102" s="279"/>
      <c r="AF102" s="296" t="b">
        <f t="shared" si="15"/>
        <v>0</v>
      </c>
      <c r="AG102" s="294" t="b">
        <f t="shared" si="16"/>
        <v>0</v>
      </c>
      <c r="AH102" s="294" t="b">
        <f t="shared" si="17"/>
        <v>0</v>
      </c>
      <c r="AI102" s="279"/>
      <c r="AJ102" s="266"/>
      <c r="AK102" s="266" t="str">
        <f t="shared" si="9"/>
        <v>si</v>
      </c>
      <c r="AL102" s="297"/>
    </row>
    <row r="103" spans="1:38" s="298" customFormat="1" x14ac:dyDescent="0.2">
      <c r="A103" s="279"/>
      <c r="B103" s="280"/>
      <c r="C103" s="281"/>
      <c r="D103" s="282"/>
      <c r="E103" s="280"/>
      <c r="F103" s="283"/>
      <c r="G103" s="284"/>
      <c r="H103" s="285"/>
      <c r="I103" s="283"/>
      <c r="J103" s="286"/>
      <c r="K103" s="287" t="e">
        <f t="shared" si="8"/>
        <v>#N/A</v>
      </c>
      <c r="L103" s="288"/>
      <c r="M103" s="289"/>
      <c r="N103" s="290"/>
      <c r="O103" s="291"/>
      <c r="P103" s="292"/>
      <c r="Q103" s="279"/>
      <c r="R103" s="283"/>
      <c r="S103" s="279"/>
      <c r="T103" s="292"/>
      <c r="U103" s="279"/>
      <c r="V103" s="279"/>
      <c r="W103" s="294"/>
      <c r="X103" s="294"/>
      <c r="Y103" s="295">
        <f t="shared" si="14"/>
        <v>0</v>
      </c>
      <c r="Z103" s="279"/>
      <c r="AA103" s="279"/>
      <c r="AB103" s="279"/>
      <c r="AC103" s="279"/>
      <c r="AD103" s="279"/>
      <c r="AE103" s="279"/>
      <c r="AF103" s="296" t="b">
        <f t="shared" si="15"/>
        <v>0</v>
      </c>
      <c r="AG103" s="294" t="b">
        <f t="shared" si="16"/>
        <v>0</v>
      </c>
      <c r="AH103" s="294" t="b">
        <f t="shared" si="17"/>
        <v>0</v>
      </c>
      <c r="AI103" s="279"/>
      <c r="AJ103" s="266"/>
      <c r="AK103" s="266" t="str">
        <f t="shared" si="9"/>
        <v>si</v>
      </c>
      <c r="AL103" s="297"/>
    </row>
    <row r="104" spans="1:38" s="298" customFormat="1" x14ac:dyDescent="0.2">
      <c r="A104" s="279"/>
      <c r="B104" s="280"/>
      <c r="C104" s="281"/>
      <c r="D104" s="282"/>
      <c r="E104" s="280"/>
      <c r="F104" s="283"/>
      <c r="G104" s="284"/>
      <c r="H104" s="285"/>
      <c r="I104" s="283"/>
      <c r="J104" s="286"/>
      <c r="K104" s="287" t="e">
        <f t="shared" ref="K104:K111" si="18">VLOOKUP(J104,$J$599:$L$856,2)</f>
        <v>#N/A</v>
      </c>
      <c r="L104" s="288"/>
      <c r="M104" s="289"/>
      <c r="N104" s="290"/>
      <c r="O104" s="291"/>
      <c r="P104" s="292"/>
      <c r="Q104" s="279"/>
      <c r="R104" s="283"/>
      <c r="S104" s="279"/>
      <c r="T104" s="292"/>
      <c r="U104" s="279"/>
      <c r="V104" s="279"/>
      <c r="W104" s="294"/>
      <c r="X104" s="294"/>
      <c r="Y104" s="295">
        <f t="shared" si="14"/>
        <v>0</v>
      </c>
      <c r="Z104" s="279"/>
      <c r="AA104" s="279"/>
      <c r="AB104" s="279"/>
      <c r="AC104" s="279"/>
      <c r="AD104" s="279"/>
      <c r="AE104" s="279"/>
      <c r="AF104" s="296" t="b">
        <f t="shared" si="15"/>
        <v>0</v>
      </c>
      <c r="AG104" s="294" t="b">
        <f t="shared" si="16"/>
        <v>0</v>
      </c>
      <c r="AH104" s="294" t="b">
        <f t="shared" si="17"/>
        <v>0</v>
      </c>
      <c r="AI104" s="279"/>
      <c r="AJ104" s="266"/>
      <c r="AK104" s="266" t="str">
        <f t="shared" si="9"/>
        <v>si</v>
      </c>
      <c r="AL104" s="297"/>
    </row>
    <row r="105" spans="1:38" s="298" customFormat="1" x14ac:dyDescent="0.2">
      <c r="A105" s="279"/>
      <c r="B105" s="280"/>
      <c r="C105" s="281"/>
      <c r="D105" s="282"/>
      <c r="E105" s="280"/>
      <c r="F105" s="283"/>
      <c r="G105" s="284"/>
      <c r="H105" s="285"/>
      <c r="I105" s="283"/>
      <c r="J105" s="286"/>
      <c r="K105" s="287" t="e">
        <f t="shared" si="18"/>
        <v>#N/A</v>
      </c>
      <c r="L105" s="288"/>
      <c r="M105" s="289"/>
      <c r="N105" s="290"/>
      <c r="O105" s="291"/>
      <c r="P105" s="292"/>
      <c r="Q105" s="279"/>
      <c r="R105" s="283"/>
      <c r="S105" s="279"/>
      <c r="T105" s="292"/>
      <c r="U105" s="279"/>
      <c r="V105" s="279"/>
      <c r="W105" s="294"/>
      <c r="X105" s="294"/>
      <c r="Y105" s="295">
        <f t="shared" si="14"/>
        <v>0</v>
      </c>
      <c r="Z105" s="279"/>
      <c r="AA105" s="279"/>
      <c r="AB105" s="279"/>
      <c r="AC105" s="279"/>
      <c r="AD105" s="279"/>
      <c r="AE105" s="279"/>
      <c r="AF105" s="296" t="b">
        <f t="shared" si="15"/>
        <v>0</v>
      </c>
      <c r="AG105" s="294" t="b">
        <f t="shared" si="16"/>
        <v>0</v>
      </c>
      <c r="AH105" s="294" t="b">
        <f t="shared" si="17"/>
        <v>0</v>
      </c>
      <c r="AI105" s="279"/>
      <c r="AJ105" s="266"/>
      <c r="AK105" s="266" t="str">
        <f t="shared" si="9"/>
        <v>si</v>
      </c>
      <c r="AL105" s="297"/>
    </row>
    <row r="106" spans="1:38" s="298" customFormat="1" x14ac:dyDescent="0.2">
      <c r="A106" s="279"/>
      <c r="B106" s="280"/>
      <c r="C106" s="281"/>
      <c r="D106" s="282"/>
      <c r="E106" s="280"/>
      <c r="F106" s="283"/>
      <c r="G106" s="284"/>
      <c r="H106" s="285"/>
      <c r="I106" s="283"/>
      <c r="J106" s="286"/>
      <c r="K106" s="287" t="e">
        <f t="shared" si="18"/>
        <v>#N/A</v>
      </c>
      <c r="L106" s="288"/>
      <c r="M106" s="289"/>
      <c r="N106" s="290"/>
      <c r="O106" s="291"/>
      <c r="P106" s="292"/>
      <c r="Q106" s="279"/>
      <c r="R106" s="283"/>
      <c r="S106" s="279"/>
      <c r="T106" s="292"/>
      <c r="U106" s="279"/>
      <c r="V106" s="279"/>
      <c r="W106" s="294"/>
      <c r="X106" s="294"/>
      <c r="Y106" s="295">
        <f t="shared" si="14"/>
        <v>0</v>
      </c>
      <c r="Z106" s="279"/>
      <c r="AA106" s="279"/>
      <c r="AB106" s="279"/>
      <c r="AC106" s="279"/>
      <c r="AD106" s="279"/>
      <c r="AE106" s="279"/>
      <c r="AF106" s="296" t="b">
        <f t="shared" si="15"/>
        <v>0</v>
      </c>
      <c r="AG106" s="294" t="b">
        <f t="shared" si="16"/>
        <v>0</v>
      </c>
      <c r="AH106" s="294" t="b">
        <f t="shared" si="17"/>
        <v>0</v>
      </c>
      <c r="AI106" s="279"/>
      <c r="AJ106" s="266"/>
      <c r="AK106" s="266" t="str">
        <f t="shared" si="9"/>
        <v>si</v>
      </c>
      <c r="AL106" s="297"/>
    </row>
    <row r="107" spans="1:38" s="298" customFormat="1" x14ac:dyDescent="0.2">
      <c r="A107" s="279"/>
      <c r="B107" s="280"/>
      <c r="C107" s="281"/>
      <c r="D107" s="282"/>
      <c r="E107" s="280"/>
      <c r="F107" s="283"/>
      <c r="G107" s="284"/>
      <c r="H107" s="285"/>
      <c r="I107" s="283"/>
      <c r="J107" s="286"/>
      <c r="K107" s="287" t="e">
        <f t="shared" si="18"/>
        <v>#N/A</v>
      </c>
      <c r="L107" s="288"/>
      <c r="M107" s="289"/>
      <c r="N107" s="290"/>
      <c r="O107" s="291"/>
      <c r="P107" s="292"/>
      <c r="Q107" s="279"/>
      <c r="R107" s="283"/>
      <c r="S107" s="279"/>
      <c r="T107" s="292"/>
      <c r="U107" s="279"/>
      <c r="V107" s="279"/>
      <c r="W107" s="294"/>
      <c r="X107" s="294"/>
      <c r="Y107" s="295">
        <f t="shared" si="14"/>
        <v>0</v>
      </c>
      <c r="Z107" s="279"/>
      <c r="AA107" s="279"/>
      <c r="AB107" s="279"/>
      <c r="AC107" s="279"/>
      <c r="AD107" s="279"/>
      <c r="AE107" s="279"/>
      <c r="AF107" s="296" t="b">
        <f t="shared" si="15"/>
        <v>0</v>
      </c>
      <c r="AG107" s="294" t="b">
        <f t="shared" si="16"/>
        <v>0</v>
      </c>
      <c r="AH107" s="294" t="b">
        <f t="shared" si="17"/>
        <v>0</v>
      </c>
      <c r="AI107" s="279"/>
      <c r="AJ107" s="266"/>
      <c r="AK107" s="266" t="str">
        <f t="shared" si="9"/>
        <v>si</v>
      </c>
      <c r="AL107" s="297"/>
    </row>
    <row r="108" spans="1:38" s="298" customFormat="1" x14ac:dyDescent="0.2">
      <c r="A108" s="279"/>
      <c r="B108" s="280"/>
      <c r="C108" s="281"/>
      <c r="D108" s="282"/>
      <c r="E108" s="280"/>
      <c r="F108" s="283"/>
      <c r="G108" s="284"/>
      <c r="H108" s="285"/>
      <c r="I108" s="283"/>
      <c r="J108" s="286"/>
      <c r="K108" s="287" t="e">
        <f t="shared" si="18"/>
        <v>#N/A</v>
      </c>
      <c r="L108" s="288"/>
      <c r="M108" s="289"/>
      <c r="N108" s="290"/>
      <c r="O108" s="291"/>
      <c r="P108" s="292"/>
      <c r="Q108" s="279"/>
      <c r="R108" s="283"/>
      <c r="S108" s="279"/>
      <c r="T108" s="292"/>
      <c r="U108" s="279"/>
      <c r="V108" s="279"/>
      <c r="W108" s="294"/>
      <c r="X108" s="294"/>
      <c r="Y108" s="295">
        <f t="shared" si="14"/>
        <v>0</v>
      </c>
      <c r="Z108" s="279"/>
      <c r="AA108" s="279"/>
      <c r="AB108" s="279"/>
      <c r="AC108" s="279"/>
      <c r="AD108" s="279"/>
      <c r="AE108" s="279"/>
      <c r="AF108" s="296" t="b">
        <f t="shared" si="15"/>
        <v>0</v>
      </c>
      <c r="AG108" s="294" t="b">
        <f t="shared" si="16"/>
        <v>0</v>
      </c>
      <c r="AH108" s="294" t="b">
        <f t="shared" si="17"/>
        <v>0</v>
      </c>
      <c r="AI108" s="279"/>
      <c r="AJ108" s="266"/>
      <c r="AK108" s="266" t="str">
        <f t="shared" si="9"/>
        <v>si</v>
      </c>
      <c r="AL108" s="297"/>
    </row>
    <row r="109" spans="1:38" s="298" customFormat="1" x14ac:dyDescent="0.2">
      <c r="A109" s="279"/>
      <c r="B109" s="280"/>
      <c r="C109" s="281"/>
      <c r="D109" s="282"/>
      <c r="E109" s="280"/>
      <c r="F109" s="283"/>
      <c r="G109" s="284"/>
      <c r="H109" s="285"/>
      <c r="I109" s="283"/>
      <c r="J109" s="286"/>
      <c r="K109" s="287" t="e">
        <f t="shared" si="18"/>
        <v>#N/A</v>
      </c>
      <c r="L109" s="288"/>
      <c r="M109" s="289"/>
      <c r="N109" s="290"/>
      <c r="O109" s="291"/>
      <c r="P109" s="292"/>
      <c r="Q109" s="279"/>
      <c r="R109" s="283"/>
      <c r="S109" s="279"/>
      <c r="T109" s="292"/>
      <c r="U109" s="279"/>
      <c r="V109" s="279"/>
      <c r="W109" s="294"/>
      <c r="X109" s="294"/>
      <c r="Y109" s="295">
        <f t="shared" si="14"/>
        <v>0</v>
      </c>
      <c r="Z109" s="279"/>
      <c r="AA109" s="279"/>
      <c r="AB109" s="279"/>
      <c r="AC109" s="279"/>
      <c r="AD109" s="279"/>
      <c r="AE109" s="279"/>
      <c r="AF109" s="296" t="b">
        <f t="shared" si="15"/>
        <v>0</v>
      </c>
      <c r="AG109" s="294" t="b">
        <f t="shared" si="16"/>
        <v>0</v>
      </c>
      <c r="AH109" s="294" t="b">
        <f t="shared" si="17"/>
        <v>0</v>
      </c>
      <c r="AI109" s="279"/>
      <c r="AJ109" s="266"/>
      <c r="AK109" s="266" t="str">
        <f t="shared" si="9"/>
        <v>si</v>
      </c>
      <c r="AL109" s="297"/>
    </row>
    <row r="110" spans="1:38" s="298" customFormat="1" x14ac:dyDescent="0.2">
      <c r="A110" s="279"/>
      <c r="B110" s="280"/>
      <c r="C110" s="281"/>
      <c r="D110" s="282"/>
      <c r="E110" s="280"/>
      <c r="F110" s="283"/>
      <c r="G110" s="284"/>
      <c r="H110" s="285"/>
      <c r="I110" s="283"/>
      <c r="J110" s="286"/>
      <c r="K110" s="287" t="e">
        <f t="shared" si="18"/>
        <v>#N/A</v>
      </c>
      <c r="L110" s="288"/>
      <c r="M110" s="289"/>
      <c r="N110" s="290"/>
      <c r="O110" s="291"/>
      <c r="P110" s="292"/>
      <c r="Q110" s="279"/>
      <c r="R110" s="283"/>
      <c r="S110" s="279"/>
      <c r="T110" s="292"/>
      <c r="U110" s="279"/>
      <c r="V110" s="279"/>
      <c r="W110" s="294"/>
      <c r="X110" s="294"/>
      <c r="Y110" s="295">
        <f t="shared" si="14"/>
        <v>0</v>
      </c>
      <c r="Z110" s="279"/>
      <c r="AA110" s="279"/>
      <c r="AB110" s="279"/>
      <c r="AC110" s="279"/>
      <c r="AD110" s="279"/>
      <c r="AE110" s="279"/>
      <c r="AF110" s="296" t="b">
        <f t="shared" si="15"/>
        <v>0</v>
      </c>
      <c r="AG110" s="294" t="b">
        <f t="shared" si="16"/>
        <v>0</v>
      </c>
      <c r="AH110" s="294" t="b">
        <f t="shared" si="17"/>
        <v>0</v>
      </c>
      <c r="AI110" s="279"/>
      <c r="AJ110" s="266"/>
      <c r="AK110" s="266" t="str">
        <f t="shared" si="9"/>
        <v>si</v>
      </c>
      <c r="AL110" s="297"/>
    </row>
    <row r="111" spans="1:38" s="298" customFormat="1" x14ac:dyDescent="0.2">
      <c r="A111" s="279"/>
      <c r="B111" s="280"/>
      <c r="C111" s="281"/>
      <c r="D111" s="282"/>
      <c r="E111" s="280"/>
      <c r="F111" s="283"/>
      <c r="G111" s="284"/>
      <c r="H111" s="285"/>
      <c r="I111" s="283"/>
      <c r="J111" s="286"/>
      <c r="K111" s="287" t="e">
        <f t="shared" si="18"/>
        <v>#N/A</v>
      </c>
      <c r="L111" s="288"/>
      <c r="M111" s="289"/>
      <c r="N111" s="290"/>
      <c r="O111" s="291"/>
      <c r="P111" s="292"/>
      <c r="Q111" s="279"/>
      <c r="R111" s="283"/>
      <c r="S111" s="279"/>
      <c r="T111" s="279"/>
      <c r="U111" s="279"/>
      <c r="V111" s="279"/>
      <c r="W111" s="294"/>
      <c r="X111" s="294"/>
      <c r="Y111" s="295">
        <f t="shared" si="14"/>
        <v>0</v>
      </c>
      <c r="Z111" s="279"/>
      <c r="AA111" s="290"/>
      <c r="AB111" s="279"/>
      <c r="AC111" s="279"/>
      <c r="AD111" s="279"/>
      <c r="AE111" s="279"/>
      <c r="AF111" s="296" t="b">
        <f t="shared" si="15"/>
        <v>0</v>
      </c>
      <c r="AG111" s="294" t="b">
        <f t="shared" si="16"/>
        <v>0</v>
      </c>
      <c r="AH111" s="294" t="b">
        <f t="shared" si="17"/>
        <v>0</v>
      </c>
      <c r="AI111" s="279"/>
      <c r="AJ111" s="266"/>
      <c r="AK111" s="266" t="str">
        <f t="shared" si="9"/>
        <v>si</v>
      </c>
      <c r="AL111" s="297"/>
    </row>
    <row r="112" spans="1:38" s="298" customFormat="1" x14ac:dyDescent="0.2">
      <c r="A112" s="279"/>
      <c r="B112" s="280"/>
      <c r="C112" s="281"/>
      <c r="D112" s="282"/>
      <c r="E112" s="280"/>
      <c r="F112" s="283"/>
      <c r="G112" s="284"/>
      <c r="H112" s="285"/>
      <c r="I112" s="283"/>
      <c r="J112" s="286"/>
      <c r="K112" s="287" t="e">
        <f t="shared" ref="K112" si="19">VLOOKUP(J112,$J$599:$L$856,2)</f>
        <v>#N/A</v>
      </c>
      <c r="L112" s="288"/>
      <c r="M112" s="289"/>
      <c r="N112" s="290"/>
      <c r="O112" s="291"/>
      <c r="P112" s="292"/>
      <c r="Q112" s="279"/>
      <c r="R112" s="283"/>
      <c r="S112" s="279"/>
      <c r="T112" s="279"/>
      <c r="U112" s="279"/>
      <c r="V112" s="279"/>
      <c r="W112" s="294"/>
      <c r="X112" s="294"/>
      <c r="Y112" s="295">
        <f t="shared" si="14"/>
        <v>0</v>
      </c>
      <c r="Z112" s="279"/>
      <c r="AA112" s="290"/>
      <c r="AB112" s="279"/>
      <c r="AC112" s="279"/>
      <c r="AD112" s="279"/>
      <c r="AE112" s="279"/>
      <c r="AF112" s="296" t="b">
        <f t="shared" si="15"/>
        <v>0</v>
      </c>
      <c r="AG112" s="294" t="b">
        <f t="shared" si="16"/>
        <v>0</v>
      </c>
      <c r="AH112" s="294" t="b">
        <f t="shared" si="17"/>
        <v>0</v>
      </c>
      <c r="AI112" s="279"/>
      <c r="AJ112" s="266"/>
      <c r="AK112" s="266" t="str">
        <f t="shared" si="9"/>
        <v>si</v>
      </c>
      <c r="AL112" s="297"/>
    </row>
    <row r="113" spans="1:38" s="298" customFormat="1" x14ac:dyDescent="0.2">
      <c r="A113" s="279"/>
      <c r="B113" s="280"/>
      <c r="C113" s="281"/>
      <c r="D113" s="282"/>
      <c r="E113" s="280"/>
      <c r="F113" s="283"/>
      <c r="G113" s="284"/>
      <c r="H113" s="285"/>
      <c r="I113" s="283"/>
      <c r="J113" s="286"/>
      <c r="K113" s="287" t="e">
        <f t="shared" ref="K113:K122" si="20">VLOOKUP(J113,$J$599:$L$856,2)</f>
        <v>#N/A</v>
      </c>
      <c r="L113" s="288"/>
      <c r="M113" s="289"/>
      <c r="N113" s="290"/>
      <c r="O113" s="291"/>
      <c r="P113" s="292"/>
      <c r="Q113" s="279"/>
      <c r="R113" s="283"/>
      <c r="S113" s="279"/>
      <c r="T113" s="279"/>
      <c r="U113" s="279"/>
      <c r="V113" s="279"/>
      <c r="W113" s="294"/>
      <c r="X113" s="294"/>
      <c r="Y113" s="295">
        <f t="shared" si="14"/>
        <v>0</v>
      </c>
      <c r="Z113" s="279"/>
      <c r="AA113" s="290"/>
      <c r="AB113" s="279"/>
      <c r="AC113" s="279"/>
      <c r="AD113" s="279"/>
      <c r="AE113" s="279"/>
      <c r="AF113" s="296" t="b">
        <f t="shared" si="15"/>
        <v>0</v>
      </c>
      <c r="AG113" s="294" t="b">
        <f t="shared" si="16"/>
        <v>0</v>
      </c>
      <c r="AH113" s="294" t="b">
        <f t="shared" si="17"/>
        <v>0</v>
      </c>
      <c r="AI113" s="279"/>
      <c r="AJ113" s="266"/>
      <c r="AK113" s="266" t="str">
        <f t="shared" si="9"/>
        <v>si</v>
      </c>
      <c r="AL113" s="297"/>
    </row>
    <row r="114" spans="1:38" s="298" customFormat="1" x14ac:dyDescent="0.2">
      <c r="A114" s="279"/>
      <c r="B114" s="280"/>
      <c r="C114" s="281"/>
      <c r="D114" s="282"/>
      <c r="E114" s="280"/>
      <c r="F114" s="283"/>
      <c r="G114" s="284"/>
      <c r="H114" s="285"/>
      <c r="I114" s="283"/>
      <c r="J114" s="286"/>
      <c r="K114" s="287" t="e">
        <f t="shared" si="20"/>
        <v>#N/A</v>
      </c>
      <c r="L114" s="288"/>
      <c r="M114" s="289"/>
      <c r="N114" s="290"/>
      <c r="O114" s="291"/>
      <c r="P114" s="292"/>
      <c r="Q114" s="279"/>
      <c r="R114" s="283"/>
      <c r="S114" s="279"/>
      <c r="T114" s="279"/>
      <c r="U114" s="279"/>
      <c r="V114" s="279"/>
      <c r="W114" s="294"/>
      <c r="X114" s="294"/>
      <c r="Y114" s="295">
        <f t="shared" si="14"/>
        <v>0</v>
      </c>
      <c r="Z114" s="279"/>
      <c r="AA114" s="290"/>
      <c r="AB114" s="279"/>
      <c r="AC114" s="279"/>
      <c r="AD114" s="279"/>
      <c r="AE114" s="279"/>
      <c r="AF114" s="296" t="b">
        <f t="shared" si="15"/>
        <v>0</v>
      </c>
      <c r="AG114" s="294" t="b">
        <f t="shared" si="16"/>
        <v>0</v>
      </c>
      <c r="AH114" s="294" t="b">
        <f t="shared" si="17"/>
        <v>0</v>
      </c>
      <c r="AI114" s="279"/>
      <c r="AJ114" s="266"/>
      <c r="AK114" s="266" t="str">
        <f t="shared" si="9"/>
        <v>si</v>
      </c>
      <c r="AL114" s="297"/>
    </row>
    <row r="115" spans="1:38" s="298" customFormat="1" x14ac:dyDescent="0.2">
      <c r="A115" s="279"/>
      <c r="B115" s="280"/>
      <c r="C115" s="281"/>
      <c r="D115" s="282"/>
      <c r="E115" s="280"/>
      <c r="F115" s="283"/>
      <c r="G115" s="284"/>
      <c r="H115" s="285"/>
      <c r="I115" s="283"/>
      <c r="J115" s="286"/>
      <c r="K115" s="287" t="e">
        <f t="shared" si="20"/>
        <v>#N/A</v>
      </c>
      <c r="L115" s="288"/>
      <c r="M115" s="289"/>
      <c r="N115" s="290"/>
      <c r="O115" s="291"/>
      <c r="P115" s="292"/>
      <c r="Q115" s="279"/>
      <c r="R115" s="283"/>
      <c r="S115" s="279"/>
      <c r="T115" s="279"/>
      <c r="U115" s="279"/>
      <c r="V115" s="279"/>
      <c r="W115" s="294"/>
      <c r="X115" s="294"/>
      <c r="Y115" s="295">
        <f t="shared" si="14"/>
        <v>0</v>
      </c>
      <c r="Z115" s="279"/>
      <c r="AA115" s="290"/>
      <c r="AB115" s="279"/>
      <c r="AC115" s="279"/>
      <c r="AD115" s="279"/>
      <c r="AE115" s="279"/>
      <c r="AF115" s="296" t="b">
        <f t="shared" si="15"/>
        <v>0</v>
      </c>
      <c r="AG115" s="294" t="b">
        <f t="shared" si="16"/>
        <v>0</v>
      </c>
      <c r="AH115" s="294" t="b">
        <f t="shared" si="17"/>
        <v>0</v>
      </c>
      <c r="AI115" s="279"/>
      <c r="AJ115" s="266"/>
      <c r="AK115" s="266" t="str">
        <f t="shared" si="9"/>
        <v>si</v>
      </c>
      <c r="AL115" s="297"/>
    </row>
    <row r="116" spans="1:38" s="298" customFormat="1" x14ac:dyDescent="0.2">
      <c r="A116" s="279"/>
      <c r="B116" s="280"/>
      <c r="C116" s="281"/>
      <c r="D116" s="282"/>
      <c r="E116" s="280"/>
      <c r="F116" s="283"/>
      <c r="G116" s="284"/>
      <c r="H116" s="285"/>
      <c r="I116" s="283"/>
      <c r="J116" s="286"/>
      <c r="K116" s="287" t="e">
        <f t="shared" si="20"/>
        <v>#N/A</v>
      </c>
      <c r="L116" s="288"/>
      <c r="M116" s="289"/>
      <c r="N116" s="290"/>
      <c r="O116" s="291"/>
      <c r="P116" s="292"/>
      <c r="Q116" s="279"/>
      <c r="R116" s="283"/>
      <c r="S116" s="279"/>
      <c r="T116" s="279"/>
      <c r="U116" s="279"/>
      <c r="V116" s="279"/>
      <c r="W116" s="294"/>
      <c r="X116" s="294"/>
      <c r="Y116" s="295">
        <f t="shared" si="14"/>
        <v>0</v>
      </c>
      <c r="Z116" s="279"/>
      <c r="AA116" s="290"/>
      <c r="AB116" s="279"/>
      <c r="AC116" s="279"/>
      <c r="AD116" s="279"/>
      <c r="AE116" s="279"/>
      <c r="AF116" s="296" t="b">
        <f t="shared" si="15"/>
        <v>0</v>
      </c>
      <c r="AG116" s="294" t="b">
        <f t="shared" si="16"/>
        <v>0</v>
      </c>
      <c r="AH116" s="294" t="b">
        <f t="shared" si="17"/>
        <v>0</v>
      </c>
      <c r="AI116" s="279"/>
      <c r="AJ116" s="266"/>
      <c r="AK116" s="266" t="str">
        <f t="shared" si="9"/>
        <v>si</v>
      </c>
      <c r="AL116" s="297"/>
    </row>
    <row r="117" spans="1:38" s="298" customFormat="1" x14ac:dyDescent="0.2">
      <c r="A117" s="279"/>
      <c r="B117" s="280"/>
      <c r="C117" s="281"/>
      <c r="D117" s="282"/>
      <c r="E117" s="280"/>
      <c r="F117" s="283"/>
      <c r="G117" s="284"/>
      <c r="H117" s="285"/>
      <c r="I117" s="283"/>
      <c r="J117" s="286"/>
      <c r="K117" s="287" t="e">
        <f t="shared" si="20"/>
        <v>#N/A</v>
      </c>
      <c r="L117" s="288"/>
      <c r="M117" s="289"/>
      <c r="N117" s="290"/>
      <c r="O117" s="291"/>
      <c r="P117" s="292"/>
      <c r="Q117" s="279"/>
      <c r="R117" s="283"/>
      <c r="S117" s="279"/>
      <c r="T117" s="279"/>
      <c r="U117" s="279"/>
      <c r="V117" s="279"/>
      <c r="W117" s="294"/>
      <c r="X117" s="294"/>
      <c r="Y117" s="295">
        <f t="shared" si="14"/>
        <v>0</v>
      </c>
      <c r="Z117" s="279"/>
      <c r="AA117" s="290"/>
      <c r="AB117" s="279"/>
      <c r="AC117" s="279"/>
      <c r="AD117" s="279"/>
      <c r="AE117" s="279"/>
      <c r="AF117" s="296" t="b">
        <f t="shared" si="15"/>
        <v>0</v>
      </c>
      <c r="AG117" s="294" t="b">
        <f t="shared" si="16"/>
        <v>0</v>
      </c>
      <c r="AH117" s="294" t="b">
        <f t="shared" si="17"/>
        <v>0</v>
      </c>
      <c r="AI117" s="279"/>
      <c r="AJ117" s="266"/>
      <c r="AK117" s="266" t="str">
        <f t="shared" si="9"/>
        <v>si</v>
      </c>
      <c r="AL117" s="297"/>
    </row>
    <row r="118" spans="1:38" s="298" customFormat="1" x14ac:dyDescent="0.2">
      <c r="A118" s="279"/>
      <c r="B118" s="280"/>
      <c r="C118" s="281"/>
      <c r="D118" s="282"/>
      <c r="E118" s="280"/>
      <c r="F118" s="283"/>
      <c r="G118" s="284"/>
      <c r="H118" s="285"/>
      <c r="I118" s="283"/>
      <c r="J118" s="286"/>
      <c r="K118" s="287" t="e">
        <f t="shared" si="20"/>
        <v>#N/A</v>
      </c>
      <c r="L118" s="288"/>
      <c r="M118" s="289"/>
      <c r="N118" s="290"/>
      <c r="O118" s="291"/>
      <c r="P118" s="292"/>
      <c r="Q118" s="279"/>
      <c r="R118" s="283"/>
      <c r="S118" s="279"/>
      <c r="T118" s="279"/>
      <c r="U118" s="279"/>
      <c r="V118" s="279"/>
      <c r="W118" s="294"/>
      <c r="X118" s="294"/>
      <c r="Y118" s="295">
        <f t="shared" si="14"/>
        <v>0</v>
      </c>
      <c r="Z118" s="279"/>
      <c r="AA118" s="290"/>
      <c r="AB118" s="279"/>
      <c r="AC118" s="279"/>
      <c r="AD118" s="279"/>
      <c r="AE118" s="279"/>
      <c r="AF118" s="296" t="b">
        <f t="shared" si="15"/>
        <v>0</v>
      </c>
      <c r="AG118" s="294" t="b">
        <f t="shared" si="16"/>
        <v>0</v>
      </c>
      <c r="AH118" s="294" t="b">
        <f t="shared" si="17"/>
        <v>0</v>
      </c>
      <c r="AI118" s="279"/>
      <c r="AJ118" s="266"/>
      <c r="AK118" s="266" t="str">
        <f t="shared" si="9"/>
        <v>si</v>
      </c>
      <c r="AL118" s="297"/>
    </row>
    <row r="119" spans="1:38" s="298" customFormat="1" x14ac:dyDescent="0.2">
      <c r="A119" s="279"/>
      <c r="B119" s="280"/>
      <c r="C119" s="281"/>
      <c r="D119" s="282"/>
      <c r="E119" s="280"/>
      <c r="F119" s="283"/>
      <c r="G119" s="284"/>
      <c r="H119" s="285"/>
      <c r="I119" s="283"/>
      <c r="J119" s="286"/>
      <c r="K119" s="287" t="e">
        <f t="shared" si="20"/>
        <v>#N/A</v>
      </c>
      <c r="L119" s="288"/>
      <c r="M119" s="289"/>
      <c r="N119" s="290"/>
      <c r="O119" s="291"/>
      <c r="P119" s="292"/>
      <c r="Q119" s="279"/>
      <c r="R119" s="283"/>
      <c r="S119" s="279"/>
      <c r="T119" s="279"/>
      <c r="U119" s="279"/>
      <c r="V119" s="279"/>
      <c r="W119" s="294"/>
      <c r="X119" s="294"/>
      <c r="Y119" s="295">
        <f t="shared" si="14"/>
        <v>0</v>
      </c>
      <c r="Z119" s="279"/>
      <c r="AA119" s="290"/>
      <c r="AB119" s="279"/>
      <c r="AC119" s="279"/>
      <c r="AD119" s="279"/>
      <c r="AE119" s="279"/>
      <c r="AF119" s="296" t="b">
        <f t="shared" si="15"/>
        <v>0</v>
      </c>
      <c r="AG119" s="294" t="b">
        <f t="shared" si="16"/>
        <v>0</v>
      </c>
      <c r="AH119" s="294" t="b">
        <f t="shared" si="17"/>
        <v>0</v>
      </c>
      <c r="AI119" s="279"/>
      <c r="AJ119" s="266"/>
      <c r="AK119" s="266" t="str">
        <f t="shared" si="9"/>
        <v>si</v>
      </c>
      <c r="AL119" s="297"/>
    </row>
    <row r="120" spans="1:38" s="298" customFormat="1" x14ac:dyDescent="0.2">
      <c r="A120" s="279"/>
      <c r="B120" s="280"/>
      <c r="C120" s="281"/>
      <c r="D120" s="282"/>
      <c r="E120" s="280"/>
      <c r="F120" s="283"/>
      <c r="G120" s="284"/>
      <c r="H120" s="285"/>
      <c r="I120" s="283"/>
      <c r="J120" s="286"/>
      <c r="K120" s="287" t="e">
        <f t="shared" si="20"/>
        <v>#N/A</v>
      </c>
      <c r="L120" s="288"/>
      <c r="M120" s="289"/>
      <c r="N120" s="290"/>
      <c r="O120" s="291"/>
      <c r="P120" s="292"/>
      <c r="Q120" s="279"/>
      <c r="R120" s="283"/>
      <c r="S120" s="279"/>
      <c r="T120" s="279"/>
      <c r="U120" s="279"/>
      <c r="V120" s="279"/>
      <c r="W120" s="294"/>
      <c r="X120" s="294"/>
      <c r="Y120" s="295">
        <f t="shared" si="14"/>
        <v>0</v>
      </c>
      <c r="Z120" s="279"/>
      <c r="AA120" s="290"/>
      <c r="AB120" s="279"/>
      <c r="AC120" s="279"/>
      <c r="AD120" s="279"/>
      <c r="AE120" s="279"/>
      <c r="AF120" s="296" t="b">
        <f t="shared" si="15"/>
        <v>0</v>
      </c>
      <c r="AG120" s="294" t="b">
        <f t="shared" si="16"/>
        <v>0</v>
      </c>
      <c r="AH120" s="294" t="b">
        <f t="shared" si="17"/>
        <v>0</v>
      </c>
      <c r="AI120" s="279"/>
      <c r="AJ120" s="266"/>
      <c r="AK120" s="266" t="str">
        <f t="shared" si="9"/>
        <v>si</v>
      </c>
      <c r="AL120" s="297"/>
    </row>
    <row r="121" spans="1:38" s="298" customFormat="1" x14ac:dyDescent="0.2">
      <c r="A121" s="279"/>
      <c r="B121" s="280"/>
      <c r="C121" s="281"/>
      <c r="D121" s="282"/>
      <c r="E121" s="280"/>
      <c r="F121" s="283"/>
      <c r="G121" s="284"/>
      <c r="H121" s="285"/>
      <c r="I121" s="283"/>
      <c r="J121" s="286"/>
      <c r="K121" s="287" t="e">
        <f t="shared" si="20"/>
        <v>#N/A</v>
      </c>
      <c r="L121" s="288"/>
      <c r="M121" s="289"/>
      <c r="N121" s="290"/>
      <c r="O121" s="291"/>
      <c r="P121" s="292"/>
      <c r="Q121" s="279"/>
      <c r="R121" s="283"/>
      <c r="S121" s="279"/>
      <c r="T121" s="279"/>
      <c r="U121" s="279"/>
      <c r="V121" s="279"/>
      <c r="W121" s="294"/>
      <c r="X121" s="294"/>
      <c r="Y121" s="295">
        <f t="shared" si="14"/>
        <v>0</v>
      </c>
      <c r="Z121" s="279"/>
      <c r="AA121" s="290"/>
      <c r="AB121" s="279"/>
      <c r="AC121" s="279"/>
      <c r="AD121" s="279"/>
      <c r="AE121" s="279"/>
      <c r="AF121" s="296" t="b">
        <f t="shared" si="15"/>
        <v>0</v>
      </c>
      <c r="AG121" s="294" t="b">
        <f t="shared" si="16"/>
        <v>0</v>
      </c>
      <c r="AH121" s="294" t="b">
        <f t="shared" si="17"/>
        <v>0</v>
      </c>
      <c r="AI121" s="279"/>
      <c r="AJ121" s="266"/>
      <c r="AK121" s="266" t="str">
        <f t="shared" si="9"/>
        <v>si</v>
      </c>
      <c r="AL121" s="297"/>
    </row>
    <row r="122" spans="1:38" s="298" customFormat="1" x14ac:dyDescent="0.2">
      <c r="A122" s="279"/>
      <c r="B122" s="280"/>
      <c r="C122" s="281"/>
      <c r="D122" s="282"/>
      <c r="E122" s="280"/>
      <c r="F122" s="283"/>
      <c r="G122" s="284"/>
      <c r="H122" s="285"/>
      <c r="I122" s="283"/>
      <c r="J122" s="286"/>
      <c r="K122" s="287" t="e">
        <f t="shared" si="20"/>
        <v>#N/A</v>
      </c>
      <c r="L122" s="288"/>
      <c r="M122" s="289"/>
      <c r="N122" s="290"/>
      <c r="O122" s="291"/>
      <c r="P122" s="292"/>
      <c r="Q122" s="279"/>
      <c r="R122" s="283"/>
      <c r="S122" s="279"/>
      <c r="T122" s="279"/>
      <c r="U122" s="279"/>
      <c r="V122" s="279"/>
      <c r="W122" s="294"/>
      <c r="X122" s="294"/>
      <c r="Y122" s="295">
        <f t="shared" ref="Y122" si="21">W122</f>
        <v>0</v>
      </c>
      <c r="Z122" s="279"/>
      <c r="AA122" s="290"/>
      <c r="AB122" s="279"/>
      <c r="AC122" s="279"/>
      <c r="AD122" s="279"/>
      <c r="AE122" s="279"/>
      <c r="AF122" s="296" t="b">
        <f t="shared" ref="AF122" si="22">IF(Z122="si",IF(AA122="si",IF(AB122="si",IF(AC122="si",IF(AD122="si",IF(AE122="si",O122,0))))))</f>
        <v>0</v>
      </c>
      <c r="AG122" s="294" t="b">
        <f t="shared" ref="AG122" si="23">IF(Z122="si",IF(AA122="si",IF(AB122="si",IF(AC122="si",IF(AD122="si",IF(AE122="si",Y122,0))))))</f>
        <v>0</v>
      </c>
      <c r="AH122" s="294" t="b">
        <f t="shared" ref="AH122" si="24">IF(Z122="si",IF(AA122="si",IF(AB122="si",IF(AC122="si",IF(AD122="si",IF(AE122="si",X122,0))))))</f>
        <v>0</v>
      </c>
      <c r="AI122" s="279"/>
      <c r="AJ122" s="266"/>
      <c r="AK122" s="266" t="str">
        <f t="shared" ref="AK122" si="25">IF(((YEAR(I122)-(YEAR(F122))))&lt;35,"si","no")</f>
        <v>si</v>
      </c>
      <c r="AL122" s="297"/>
    </row>
    <row r="123" spans="1:38" x14ac:dyDescent="0.2">
      <c r="B123" s="37"/>
      <c r="C123" s="38"/>
      <c r="D123" s="264"/>
      <c r="E123" s="264"/>
      <c r="F123" s="264"/>
      <c r="I123" s="41"/>
      <c r="J123" s="41"/>
      <c r="K123" s="41"/>
      <c r="M123" s="41"/>
      <c r="N123" s="41"/>
      <c r="AJ123" s="267"/>
      <c r="AK123" s="267"/>
    </row>
    <row r="124" spans="1:38" x14ac:dyDescent="0.2">
      <c r="C124" s="40"/>
      <c r="I124" s="41"/>
      <c r="J124" s="41"/>
      <c r="K124" s="41"/>
      <c r="M124" s="41"/>
      <c r="N124" s="41"/>
      <c r="AI124" s="273"/>
      <c r="AJ124" s="273"/>
      <c r="AK124" s="273"/>
    </row>
    <row r="125" spans="1:38" x14ac:dyDescent="0.2">
      <c r="C125" s="40"/>
      <c r="AJ125" s="267"/>
      <c r="AK125" s="267"/>
    </row>
    <row r="126" spans="1:38" x14ac:dyDescent="0.2">
      <c r="Y126" s="256"/>
      <c r="Z126" s="256"/>
      <c r="AA126" s="300"/>
      <c r="AJ126" s="267"/>
      <c r="AK126" s="267"/>
    </row>
    <row r="127" spans="1:38" x14ac:dyDescent="0.2">
      <c r="Y127" s="256"/>
      <c r="Z127" s="256"/>
      <c r="AA127" s="300"/>
      <c r="AJ127" s="267"/>
      <c r="AK127" s="267"/>
    </row>
    <row r="128" spans="1:38" s="301" customFormat="1" x14ac:dyDescent="0.2">
      <c r="C128" s="358" t="s">
        <v>537</v>
      </c>
      <c r="D128" s="346" t="s">
        <v>669</v>
      </c>
      <c r="E128" s="346" t="s">
        <v>106</v>
      </c>
      <c r="F128" s="350"/>
      <c r="G128" s="346" t="s">
        <v>670</v>
      </c>
      <c r="H128" s="302"/>
      <c r="I128" s="303"/>
      <c r="J128" s="303"/>
      <c r="K128" s="303"/>
      <c r="L128" s="302"/>
      <c r="M128" s="352" t="s">
        <v>99</v>
      </c>
      <c r="N128" s="353"/>
      <c r="O128" s="354"/>
      <c r="Y128" s="304"/>
      <c r="Z128" s="304"/>
      <c r="AA128" s="305"/>
      <c r="AJ128" s="267"/>
      <c r="AK128" s="267"/>
    </row>
    <row r="129" spans="3:37" s="306" customFormat="1" x14ac:dyDescent="0.2">
      <c r="C129" s="359"/>
      <c r="D129" s="347"/>
      <c r="E129" s="347"/>
      <c r="F129" s="351"/>
      <c r="G129" s="347"/>
      <c r="H129" s="307"/>
      <c r="I129" s="308"/>
      <c r="J129" s="308"/>
      <c r="K129" s="308"/>
      <c r="L129" s="307"/>
      <c r="M129" s="355"/>
      <c r="N129" s="356"/>
      <c r="O129" s="357"/>
      <c r="Y129" s="309"/>
      <c r="Z129" s="309"/>
      <c r="AA129" s="310"/>
      <c r="AJ129" s="267"/>
      <c r="AK129" s="267"/>
    </row>
    <row r="130" spans="3:37" x14ac:dyDescent="0.2">
      <c r="C130" s="46"/>
      <c r="D130" s="47">
        <f>O5</f>
        <v>0</v>
      </c>
      <c r="E130" s="47">
        <f>O6</f>
        <v>0</v>
      </c>
      <c r="F130" s="47"/>
      <c r="G130" s="48">
        <f>'Bilancio seconda annualità'!S50+'Bilancio seconda annualità'!S52+'Bilancio seconda annualità'!S42+'Bilancio seconda annualità'!S44</f>
        <v>0</v>
      </c>
      <c r="H130" s="49"/>
      <c r="I130" s="311"/>
      <c r="J130" s="312"/>
      <c r="K130" s="312"/>
      <c r="L130" s="313"/>
      <c r="M130" s="360">
        <f>'Bilancio seconda annualità'!S39+'Bilancio seconda annualità'!S40+'Bilancio seconda annualità'!S41+'Bilancio seconda annualità'!S43+'Bilancio seconda annualità'!S47+'Bilancio seconda annualità'!S48+'Bilancio seconda annualità'!S49+'Bilancio seconda annualità'!S51</f>
        <v>0</v>
      </c>
      <c r="N130" s="360"/>
      <c r="O130" s="361"/>
      <c r="P130" s="50"/>
      <c r="Q130" s="40"/>
      <c r="R130" s="40"/>
      <c r="Y130" s="256"/>
      <c r="Z130" s="256"/>
      <c r="AA130" s="300"/>
      <c r="AJ130" s="267"/>
      <c r="AK130" s="267"/>
    </row>
    <row r="131" spans="3:37" x14ac:dyDescent="0.2">
      <c r="C131" s="257" t="s">
        <v>230</v>
      </c>
      <c r="D131" s="47">
        <f>AF5</f>
        <v>0</v>
      </c>
      <c r="E131" s="47">
        <f>AF6</f>
        <v>0</v>
      </c>
      <c r="F131" s="47"/>
      <c r="G131" s="48">
        <f>'Bilancio seconda annualità'!T42+'Bilancio seconda annualità'!T44+'Bilancio seconda annualità'!T50+'Bilancio seconda annualità'!T52</f>
        <v>0</v>
      </c>
      <c r="H131" s="48"/>
      <c r="I131" s="311"/>
      <c r="J131" s="311"/>
      <c r="K131" s="311"/>
      <c r="L131" s="314"/>
      <c r="M131" s="258"/>
      <c r="N131" s="258"/>
      <c r="O131" s="259"/>
      <c r="P131" s="50"/>
      <c r="Q131" s="40"/>
      <c r="R131" s="40"/>
      <c r="Y131" s="256"/>
      <c r="Z131" s="256"/>
      <c r="AA131" s="300"/>
      <c r="AJ131" s="267"/>
      <c r="AK131" s="267"/>
    </row>
    <row r="132" spans="3:37" ht="12.75" thickBot="1" x14ac:dyDescent="0.25">
      <c r="C132" s="256"/>
      <c r="Y132" s="256"/>
      <c r="Z132" s="256"/>
      <c r="AA132" s="300"/>
      <c r="AJ132" s="267"/>
      <c r="AK132" s="267"/>
    </row>
    <row r="133" spans="3:37" ht="12.75" customHeight="1" x14ac:dyDescent="0.2">
      <c r="C133" s="315" t="s">
        <v>118</v>
      </c>
      <c r="D133" s="316"/>
      <c r="E133" s="348" t="s">
        <v>119</v>
      </c>
      <c r="F133" s="348"/>
      <c r="G133" s="348"/>
      <c r="H133" s="317"/>
      <c r="I133" s="41"/>
      <c r="J133" s="41"/>
      <c r="K133" s="41"/>
      <c r="M133" s="41"/>
      <c r="N133" s="41"/>
      <c r="Y133" s="256"/>
      <c r="Z133" s="256"/>
      <c r="AA133" s="300"/>
      <c r="AJ133" s="267"/>
      <c r="AK133" s="267"/>
    </row>
    <row r="134" spans="3:37" x14ac:dyDescent="0.2">
      <c r="C134" s="318"/>
      <c r="D134" s="319"/>
      <c r="E134" s="349"/>
      <c r="F134" s="349"/>
      <c r="G134" s="349"/>
      <c r="H134" s="320"/>
      <c r="I134" s="41"/>
      <c r="J134" s="41"/>
      <c r="K134" s="41"/>
      <c r="M134" s="41"/>
      <c r="N134" s="41"/>
      <c r="Y134" s="256"/>
      <c r="Z134" s="256"/>
      <c r="AA134" s="300"/>
      <c r="AJ134" s="267"/>
      <c r="AK134" s="267"/>
    </row>
    <row r="135" spans="3:37" x14ac:dyDescent="0.2">
      <c r="C135" s="318" t="s">
        <v>117</v>
      </c>
      <c r="D135" s="319"/>
      <c r="E135" s="349"/>
      <c r="F135" s="349"/>
      <c r="G135" s="349"/>
      <c r="H135" s="320"/>
      <c r="I135" s="41"/>
      <c r="J135" s="41"/>
      <c r="K135" s="41"/>
      <c r="M135" s="41"/>
      <c r="N135" s="41"/>
      <c r="Y135" s="256"/>
      <c r="Z135" s="256"/>
      <c r="AA135" s="300"/>
      <c r="AJ135" s="267"/>
      <c r="AK135" s="267"/>
    </row>
    <row r="136" spans="3:37" x14ac:dyDescent="0.2">
      <c r="C136" s="318"/>
      <c r="D136" s="319"/>
      <c r="E136" s="349"/>
      <c r="F136" s="349"/>
      <c r="G136" s="349"/>
      <c r="H136" s="320"/>
      <c r="I136" s="41"/>
      <c r="J136" s="41"/>
      <c r="K136" s="41"/>
      <c r="M136" s="41"/>
      <c r="N136" s="41"/>
      <c r="Y136" s="271"/>
      <c r="Z136" s="271"/>
      <c r="AA136" s="271"/>
      <c r="AJ136" s="267"/>
      <c r="AK136" s="267"/>
    </row>
    <row r="137" spans="3:37" x14ac:dyDescent="0.2">
      <c r="C137" s="318"/>
      <c r="D137" s="319"/>
      <c r="E137" s="349"/>
      <c r="F137" s="349"/>
      <c r="G137" s="349"/>
      <c r="H137" s="320"/>
      <c r="I137" s="41"/>
      <c r="J137" s="41"/>
      <c r="K137" s="41"/>
      <c r="M137" s="41"/>
      <c r="N137" s="41"/>
      <c r="AJ137" s="267"/>
      <c r="AK137" s="267"/>
    </row>
    <row r="138" spans="3:37" x14ac:dyDescent="0.2">
      <c r="C138" s="318"/>
      <c r="D138" s="319"/>
      <c r="E138" s="349"/>
      <c r="F138" s="349"/>
      <c r="G138" s="349"/>
      <c r="H138" s="320"/>
      <c r="I138" s="41"/>
      <c r="J138" s="41"/>
      <c r="K138" s="41"/>
      <c r="M138" s="41"/>
      <c r="N138" s="41"/>
      <c r="AJ138" s="267"/>
      <c r="AK138" s="267"/>
    </row>
    <row r="139" spans="3:37" x14ac:dyDescent="0.2">
      <c r="C139" s="318" t="s">
        <v>117</v>
      </c>
      <c r="D139" s="319"/>
      <c r="E139" s="349"/>
      <c r="F139" s="349"/>
      <c r="G139" s="349"/>
      <c r="H139" s="320"/>
      <c r="I139" s="41"/>
      <c r="J139" s="41"/>
      <c r="K139" s="41"/>
      <c r="M139" s="41"/>
      <c r="N139" s="41"/>
      <c r="AJ139" s="267"/>
      <c r="AK139" s="267"/>
    </row>
    <row r="140" spans="3:37" ht="12.75" thickBot="1" x14ac:dyDescent="0.25">
      <c r="C140" s="179"/>
      <c r="D140" s="180"/>
      <c r="E140" s="180"/>
      <c r="F140" s="180"/>
      <c r="G140" s="180"/>
      <c r="H140" s="181"/>
      <c r="I140" s="41"/>
      <c r="J140" s="41"/>
      <c r="K140" s="41"/>
      <c r="M140" s="41"/>
      <c r="N140" s="41"/>
      <c r="AJ140" s="267"/>
      <c r="AK140" s="267"/>
    </row>
    <row r="141" spans="3:37" x14ac:dyDescent="0.2">
      <c r="AJ141" s="267"/>
      <c r="AK141" s="267"/>
    </row>
    <row r="142" spans="3:37" x14ac:dyDescent="0.2">
      <c r="AJ142" s="267"/>
      <c r="AK142" s="267"/>
    </row>
    <row r="143" spans="3:37" x14ac:dyDescent="0.2">
      <c r="AJ143" s="267"/>
      <c r="AK143" s="267"/>
    </row>
    <row r="144" spans="3:37" x14ac:dyDescent="0.2">
      <c r="AJ144" s="267"/>
      <c r="AK144" s="267"/>
    </row>
    <row r="145" spans="36:37" x14ac:dyDescent="0.2">
      <c r="AJ145" s="267"/>
      <c r="AK145" s="267"/>
    </row>
    <row r="146" spans="36:37" x14ac:dyDescent="0.2">
      <c r="AJ146" s="267"/>
      <c r="AK146" s="267"/>
    </row>
    <row r="147" spans="36:37" x14ac:dyDescent="0.2">
      <c r="AJ147" s="267"/>
      <c r="AK147" s="267"/>
    </row>
    <row r="148" spans="36:37" x14ac:dyDescent="0.2">
      <c r="AJ148" s="267"/>
      <c r="AK148" s="267"/>
    </row>
    <row r="149" spans="36:37" x14ac:dyDescent="0.2">
      <c r="AJ149" s="267"/>
      <c r="AK149" s="267"/>
    </row>
    <row r="150" spans="36:37" x14ac:dyDescent="0.2">
      <c r="AJ150" s="267"/>
      <c r="AK150" s="267"/>
    </row>
    <row r="151" spans="36:37" x14ac:dyDescent="0.2">
      <c r="AJ151" s="267"/>
      <c r="AK151" s="267"/>
    </row>
    <row r="152" spans="36:37" x14ac:dyDescent="0.2">
      <c r="AJ152" s="267"/>
      <c r="AK152" s="267"/>
    </row>
    <row r="153" spans="36:37" x14ac:dyDescent="0.2">
      <c r="AJ153" s="267"/>
      <c r="AK153" s="267"/>
    </row>
    <row r="154" spans="36:37" x14ac:dyDescent="0.2">
      <c r="AJ154" s="267"/>
      <c r="AK154" s="267"/>
    </row>
    <row r="155" spans="36:37" x14ac:dyDescent="0.2">
      <c r="AJ155" s="267"/>
      <c r="AK155" s="267"/>
    </row>
    <row r="156" spans="36:37" x14ac:dyDescent="0.2">
      <c r="AJ156" s="267"/>
      <c r="AK156" s="267"/>
    </row>
    <row r="157" spans="36:37" x14ac:dyDescent="0.2">
      <c r="AJ157" s="267"/>
      <c r="AK157" s="267"/>
    </row>
    <row r="158" spans="36:37" x14ac:dyDescent="0.2">
      <c r="AJ158" s="267"/>
      <c r="AK158" s="267"/>
    </row>
    <row r="159" spans="36:37" x14ac:dyDescent="0.2">
      <c r="AJ159" s="267"/>
      <c r="AK159" s="267"/>
    </row>
    <row r="160" spans="36:37" x14ac:dyDescent="0.2">
      <c r="AJ160" s="267"/>
      <c r="AK160" s="267"/>
    </row>
    <row r="161" spans="36:37" x14ac:dyDescent="0.2">
      <c r="AJ161" s="267"/>
      <c r="AK161" s="267"/>
    </row>
    <row r="162" spans="36:37" x14ac:dyDescent="0.2">
      <c r="AJ162" s="267"/>
      <c r="AK162" s="267"/>
    </row>
    <row r="163" spans="36:37" x14ac:dyDescent="0.2">
      <c r="AJ163" s="301"/>
      <c r="AK163" s="301"/>
    </row>
    <row r="164" spans="36:37" x14ac:dyDescent="0.2">
      <c r="AJ164" s="301"/>
      <c r="AK164" s="301"/>
    </row>
    <row r="165" spans="36:37" x14ac:dyDescent="0.2">
      <c r="AJ165" s="301"/>
      <c r="AK165" s="301"/>
    </row>
    <row r="166" spans="36:37" x14ac:dyDescent="0.2">
      <c r="AJ166" s="301"/>
      <c r="AK166" s="301"/>
    </row>
    <row r="167" spans="36:37" x14ac:dyDescent="0.2">
      <c r="AJ167" s="301"/>
      <c r="AK167" s="301"/>
    </row>
    <row r="168" spans="36:37" x14ac:dyDescent="0.2">
      <c r="AJ168" s="301"/>
      <c r="AK168" s="301"/>
    </row>
    <row r="169" spans="36:37" x14ac:dyDescent="0.2">
      <c r="AJ169" s="301"/>
      <c r="AK169" s="301"/>
    </row>
    <row r="170" spans="36:37" x14ac:dyDescent="0.2">
      <c r="AJ170" s="301"/>
      <c r="AK170" s="301"/>
    </row>
    <row r="171" spans="36:37" x14ac:dyDescent="0.2">
      <c r="AJ171" s="301"/>
      <c r="AK171" s="301"/>
    </row>
    <row r="172" spans="36:37" x14ac:dyDescent="0.2">
      <c r="AJ172" s="301"/>
      <c r="AK172" s="301"/>
    </row>
    <row r="173" spans="36:37" x14ac:dyDescent="0.2">
      <c r="AJ173" s="301"/>
      <c r="AK173" s="301"/>
    </row>
    <row r="174" spans="36:37" x14ac:dyDescent="0.2">
      <c r="AJ174" s="301"/>
      <c r="AK174" s="301"/>
    </row>
    <row r="175" spans="36:37" x14ac:dyDescent="0.2">
      <c r="AJ175" s="301"/>
      <c r="AK175" s="301"/>
    </row>
    <row r="176" spans="36:37" x14ac:dyDescent="0.2">
      <c r="AJ176" s="301"/>
      <c r="AK176" s="301"/>
    </row>
    <row r="177" spans="36:37" x14ac:dyDescent="0.2">
      <c r="AJ177" s="301"/>
      <c r="AK177" s="301"/>
    </row>
    <row r="178" spans="36:37" x14ac:dyDescent="0.2">
      <c r="AJ178" s="301"/>
      <c r="AK178" s="301"/>
    </row>
    <row r="179" spans="36:37" x14ac:dyDescent="0.2">
      <c r="AJ179" s="301"/>
      <c r="AK179" s="301"/>
    </row>
    <row r="180" spans="36:37" x14ac:dyDescent="0.2">
      <c r="AJ180" s="301"/>
      <c r="AK180" s="301"/>
    </row>
    <row r="181" spans="36:37" x14ac:dyDescent="0.2">
      <c r="AJ181" s="301"/>
      <c r="AK181" s="301"/>
    </row>
    <row r="182" spans="36:37" x14ac:dyDescent="0.2">
      <c r="AJ182" s="301"/>
      <c r="AK182" s="301"/>
    </row>
    <row r="183" spans="36:37" x14ac:dyDescent="0.2">
      <c r="AJ183" s="301"/>
      <c r="AK183" s="301"/>
    </row>
    <row r="184" spans="36:37" x14ac:dyDescent="0.2">
      <c r="AJ184" s="301"/>
      <c r="AK184" s="301"/>
    </row>
    <row r="185" spans="36:37" x14ac:dyDescent="0.2">
      <c r="AJ185" s="301"/>
      <c r="AK185" s="301"/>
    </row>
    <row r="186" spans="36:37" x14ac:dyDescent="0.2">
      <c r="AJ186" s="301"/>
      <c r="AK186" s="301"/>
    </row>
    <row r="187" spans="36:37" x14ac:dyDescent="0.2">
      <c r="AJ187" s="301"/>
      <c r="AK187" s="301"/>
    </row>
    <row r="188" spans="36:37" x14ac:dyDescent="0.2">
      <c r="AJ188" s="301"/>
      <c r="AK188" s="301"/>
    </row>
    <row r="189" spans="36:37" x14ac:dyDescent="0.2">
      <c r="AJ189" s="301"/>
      <c r="AK189" s="301"/>
    </row>
    <row r="190" spans="36:37" x14ac:dyDescent="0.2">
      <c r="AJ190" s="301"/>
      <c r="AK190" s="301"/>
    </row>
    <row r="191" spans="36:37" x14ac:dyDescent="0.2">
      <c r="AJ191" s="301"/>
      <c r="AK191" s="301"/>
    </row>
    <row r="192" spans="36:37" x14ac:dyDescent="0.2">
      <c r="AJ192" s="301"/>
      <c r="AK192" s="301"/>
    </row>
    <row r="193" spans="36:37" x14ac:dyDescent="0.2">
      <c r="AJ193" s="301"/>
      <c r="AK193" s="301"/>
    </row>
    <row r="194" spans="36:37" x14ac:dyDescent="0.2">
      <c r="AJ194" s="301"/>
      <c r="AK194" s="301"/>
    </row>
    <row r="195" spans="36:37" x14ac:dyDescent="0.2">
      <c r="AJ195" s="301"/>
      <c r="AK195" s="301"/>
    </row>
    <row r="196" spans="36:37" x14ac:dyDescent="0.2">
      <c r="AJ196" s="301"/>
      <c r="AK196" s="301"/>
    </row>
    <row r="197" spans="36:37" x14ac:dyDescent="0.2">
      <c r="AJ197" s="301"/>
      <c r="AK197" s="301"/>
    </row>
    <row r="198" spans="36:37" x14ac:dyDescent="0.2">
      <c r="AJ198" s="301"/>
      <c r="AK198" s="301"/>
    </row>
    <row r="199" spans="36:37" x14ac:dyDescent="0.2">
      <c r="AJ199" s="301"/>
      <c r="AK199" s="301"/>
    </row>
    <row r="200" spans="36:37" x14ac:dyDescent="0.2">
      <c r="AJ200" s="301"/>
      <c r="AK200" s="301"/>
    </row>
    <row r="201" spans="36:37" x14ac:dyDescent="0.2">
      <c r="AJ201" s="301"/>
      <c r="AK201" s="301"/>
    </row>
    <row r="202" spans="36:37" x14ac:dyDescent="0.2">
      <c r="AJ202" s="301"/>
      <c r="AK202" s="301"/>
    </row>
    <row r="203" spans="36:37" x14ac:dyDescent="0.2">
      <c r="AJ203" s="301"/>
      <c r="AK203" s="301"/>
    </row>
    <row r="204" spans="36:37" x14ac:dyDescent="0.2">
      <c r="AJ204" s="301"/>
      <c r="AK204" s="301"/>
    </row>
    <row r="205" spans="36:37" x14ac:dyDescent="0.2">
      <c r="AJ205" s="301"/>
      <c r="AK205" s="301"/>
    </row>
    <row r="206" spans="36:37" x14ac:dyDescent="0.2">
      <c r="AJ206" s="301"/>
      <c r="AK206" s="301"/>
    </row>
    <row r="207" spans="36:37" x14ac:dyDescent="0.2">
      <c r="AJ207" s="301"/>
      <c r="AK207" s="301"/>
    </row>
    <row r="208" spans="36:37" x14ac:dyDescent="0.2">
      <c r="AJ208" s="301"/>
      <c r="AK208" s="301"/>
    </row>
    <row r="209" spans="36:37" x14ac:dyDescent="0.2">
      <c r="AJ209" s="301"/>
      <c r="AK209" s="301"/>
    </row>
    <row r="210" spans="36:37" x14ac:dyDescent="0.2">
      <c r="AJ210" s="301"/>
      <c r="AK210" s="301"/>
    </row>
    <row r="211" spans="36:37" x14ac:dyDescent="0.2">
      <c r="AJ211" s="301"/>
      <c r="AK211" s="301"/>
    </row>
    <row r="212" spans="36:37" x14ac:dyDescent="0.2">
      <c r="AJ212" s="301"/>
      <c r="AK212" s="301"/>
    </row>
    <row r="213" spans="36:37" x14ac:dyDescent="0.2">
      <c r="AJ213" s="301"/>
      <c r="AK213" s="301"/>
    </row>
    <row r="214" spans="36:37" x14ac:dyDescent="0.2">
      <c r="AJ214" s="301"/>
      <c r="AK214" s="301"/>
    </row>
    <row r="215" spans="36:37" x14ac:dyDescent="0.2">
      <c r="AJ215" s="301"/>
      <c r="AK215" s="301"/>
    </row>
    <row r="216" spans="36:37" x14ac:dyDescent="0.2">
      <c r="AJ216" s="301"/>
      <c r="AK216" s="301"/>
    </row>
    <row r="217" spans="36:37" x14ac:dyDescent="0.2">
      <c r="AJ217" s="301"/>
      <c r="AK217" s="301"/>
    </row>
    <row r="218" spans="36:37" x14ac:dyDescent="0.2">
      <c r="AJ218" s="301"/>
      <c r="AK218" s="301"/>
    </row>
    <row r="219" spans="36:37" x14ac:dyDescent="0.2">
      <c r="AJ219" s="301"/>
      <c r="AK219" s="301"/>
    </row>
    <row r="220" spans="36:37" x14ac:dyDescent="0.2">
      <c r="AJ220" s="301"/>
      <c r="AK220" s="301"/>
    </row>
    <row r="221" spans="36:37" x14ac:dyDescent="0.2">
      <c r="AJ221" s="301"/>
      <c r="AK221" s="301"/>
    </row>
    <row r="222" spans="36:37" x14ac:dyDescent="0.2">
      <c r="AJ222" s="301"/>
      <c r="AK222" s="301"/>
    </row>
    <row r="223" spans="36:37" x14ac:dyDescent="0.2">
      <c r="AJ223" s="301"/>
      <c r="AK223" s="301"/>
    </row>
    <row r="224" spans="36:37" x14ac:dyDescent="0.2">
      <c r="AJ224" s="301"/>
      <c r="AK224" s="301"/>
    </row>
    <row r="225" spans="36:37" x14ac:dyDescent="0.2">
      <c r="AJ225" s="301"/>
      <c r="AK225" s="301"/>
    </row>
    <row r="226" spans="36:37" x14ac:dyDescent="0.2">
      <c r="AJ226" s="301"/>
      <c r="AK226" s="301"/>
    </row>
    <row r="227" spans="36:37" x14ac:dyDescent="0.2">
      <c r="AJ227" s="301"/>
      <c r="AK227" s="301"/>
    </row>
    <row r="228" spans="36:37" x14ac:dyDescent="0.2">
      <c r="AJ228" s="301"/>
      <c r="AK228" s="301"/>
    </row>
    <row r="229" spans="36:37" x14ac:dyDescent="0.2">
      <c r="AJ229" s="301"/>
      <c r="AK229" s="301"/>
    </row>
    <row r="230" spans="36:37" x14ac:dyDescent="0.2">
      <c r="AJ230" s="301"/>
      <c r="AK230" s="301"/>
    </row>
    <row r="231" spans="36:37" x14ac:dyDescent="0.2">
      <c r="AJ231" s="301"/>
      <c r="AK231" s="301"/>
    </row>
    <row r="232" spans="36:37" x14ac:dyDescent="0.2">
      <c r="AJ232" s="301"/>
      <c r="AK232" s="301"/>
    </row>
    <row r="233" spans="36:37" x14ac:dyDescent="0.2">
      <c r="AJ233" s="301"/>
      <c r="AK233" s="301"/>
    </row>
    <row r="234" spans="36:37" x14ac:dyDescent="0.2">
      <c r="AJ234" s="301"/>
      <c r="AK234" s="301"/>
    </row>
    <row r="235" spans="36:37" x14ac:dyDescent="0.2">
      <c r="AJ235" s="301"/>
      <c r="AK235" s="301"/>
    </row>
    <row r="236" spans="36:37" x14ac:dyDescent="0.2">
      <c r="AJ236" s="301"/>
      <c r="AK236" s="301"/>
    </row>
    <row r="237" spans="36:37" x14ac:dyDescent="0.2">
      <c r="AJ237" s="301"/>
      <c r="AK237" s="301"/>
    </row>
    <row r="238" spans="36:37" x14ac:dyDescent="0.2">
      <c r="AJ238" s="301"/>
      <c r="AK238" s="301"/>
    </row>
    <row r="239" spans="36:37" x14ac:dyDescent="0.2">
      <c r="AJ239" s="301"/>
      <c r="AK239" s="301"/>
    </row>
    <row r="240" spans="36:37" x14ac:dyDescent="0.2">
      <c r="AJ240" s="301"/>
      <c r="AK240" s="301"/>
    </row>
    <row r="241" spans="36:37" x14ac:dyDescent="0.2">
      <c r="AJ241" s="301"/>
      <c r="AK241" s="301"/>
    </row>
    <row r="242" spans="36:37" x14ac:dyDescent="0.2">
      <c r="AJ242" s="301"/>
      <c r="AK242" s="301"/>
    </row>
    <row r="243" spans="36:37" x14ac:dyDescent="0.2">
      <c r="AJ243" s="301"/>
      <c r="AK243" s="301"/>
    </row>
    <row r="244" spans="36:37" x14ac:dyDescent="0.2">
      <c r="AJ244" s="301"/>
      <c r="AK244" s="301"/>
    </row>
    <row r="245" spans="36:37" x14ac:dyDescent="0.2">
      <c r="AJ245" s="301"/>
      <c r="AK245" s="301"/>
    </row>
    <row r="246" spans="36:37" x14ac:dyDescent="0.2">
      <c r="AJ246" s="301"/>
      <c r="AK246" s="301"/>
    </row>
    <row r="247" spans="36:37" x14ac:dyDescent="0.2">
      <c r="AJ247" s="301"/>
      <c r="AK247" s="301"/>
    </row>
    <row r="248" spans="36:37" x14ac:dyDescent="0.2">
      <c r="AJ248" s="301"/>
      <c r="AK248" s="301"/>
    </row>
    <row r="249" spans="36:37" x14ac:dyDescent="0.2">
      <c r="AJ249" s="301"/>
      <c r="AK249" s="301"/>
    </row>
    <row r="250" spans="36:37" x14ac:dyDescent="0.2">
      <c r="AJ250" s="301"/>
      <c r="AK250" s="301"/>
    </row>
    <row r="251" spans="36:37" x14ac:dyDescent="0.2">
      <c r="AJ251" s="301"/>
      <c r="AK251" s="301"/>
    </row>
    <row r="252" spans="36:37" x14ac:dyDescent="0.2">
      <c r="AJ252" s="301"/>
      <c r="AK252" s="301"/>
    </row>
    <row r="253" spans="36:37" x14ac:dyDescent="0.2">
      <c r="AJ253" s="301"/>
      <c r="AK253" s="301"/>
    </row>
    <row r="254" spans="36:37" x14ac:dyDescent="0.2">
      <c r="AJ254" s="301"/>
      <c r="AK254" s="301"/>
    </row>
    <row r="255" spans="36:37" x14ac:dyDescent="0.2">
      <c r="AJ255" s="301"/>
      <c r="AK255" s="301"/>
    </row>
    <row r="256" spans="36:37" x14ac:dyDescent="0.2">
      <c r="AJ256" s="301"/>
      <c r="AK256" s="301"/>
    </row>
    <row r="257" spans="36:37" x14ac:dyDescent="0.2">
      <c r="AJ257" s="301"/>
      <c r="AK257" s="301"/>
    </row>
    <row r="258" spans="36:37" x14ac:dyDescent="0.2">
      <c r="AJ258" s="301"/>
      <c r="AK258" s="301"/>
    </row>
    <row r="259" spans="36:37" x14ac:dyDescent="0.2">
      <c r="AJ259" s="301"/>
      <c r="AK259" s="301"/>
    </row>
    <row r="260" spans="36:37" x14ac:dyDescent="0.2">
      <c r="AJ260" s="301"/>
      <c r="AK260" s="301"/>
    </row>
    <row r="261" spans="36:37" x14ac:dyDescent="0.2">
      <c r="AJ261" s="301"/>
      <c r="AK261" s="301"/>
    </row>
    <row r="262" spans="36:37" x14ac:dyDescent="0.2">
      <c r="AJ262" s="301"/>
      <c r="AK262" s="301"/>
    </row>
    <row r="263" spans="36:37" x14ac:dyDescent="0.2">
      <c r="AJ263" s="301"/>
      <c r="AK263" s="301"/>
    </row>
    <row r="264" spans="36:37" x14ac:dyDescent="0.2">
      <c r="AJ264" s="301"/>
      <c r="AK264" s="301"/>
    </row>
    <row r="265" spans="36:37" x14ac:dyDescent="0.2">
      <c r="AJ265" s="301"/>
      <c r="AK265" s="301"/>
    </row>
    <row r="266" spans="36:37" x14ac:dyDescent="0.2">
      <c r="AJ266" s="301"/>
      <c r="AK266" s="301"/>
    </row>
    <row r="267" spans="36:37" x14ac:dyDescent="0.2">
      <c r="AJ267" s="301"/>
      <c r="AK267" s="301"/>
    </row>
    <row r="268" spans="36:37" x14ac:dyDescent="0.2">
      <c r="AJ268" s="301"/>
      <c r="AK268" s="301"/>
    </row>
    <row r="269" spans="36:37" x14ac:dyDescent="0.2">
      <c r="AJ269" s="301"/>
      <c r="AK269" s="301"/>
    </row>
    <row r="270" spans="36:37" x14ac:dyDescent="0.2">
      <c r="AJ270" s="301"/>
      <c r="AK270" s="301"/>
    </row>
    <row r="271" spans="36:37" x14ac:dyDescent="0.2">
      <c r="AJ271" s="301"/>
      <c r="AK271" s="301"/>
    </row>
    <row r="272" spans="36:37" x14ac:dyDescent="0.2">
      <c r="AJ272" s="301"/>
      <c r="AK272" s="301"/>
    </row>
    <row r="273" spans="36:37" x14ac:dyDescent="0.2">
      <c r="AJ273" s="301"/>
      <c r="AK273" s="301"/>
    </row>
    <row r="274" spans="36:37" x14ac:dyDescent="0.2">
      <c r="AJ274" s="301"/>
      <c r="AK274" s="301"/>
    </row>
    <row r="275" spans="36:37" x14ac:dyDescent="0.2">
      <c r="AJ275" s="301"/>
      <c r="AK275" s="301"/>
    </row>
    <row r="276" spans="36:37" x14ac:dyDescent="0.2">
      <c r="AJ276" s="301"/>
      <c r="AK276" s="301"/>
    </row>
    <row r="277" spans="36:37" x14ac:dyDescent="0.2">
      <c r="AJ277" s="301"/>
      <c r="AK277" s="301"/>
    </row>
    <row r="278" spans="36:37" x14ac:dyDescent="0.2">
      <c r="AJ278" s="301"/>
      <c r="AK278" s="301"/>
    </row>
    <row r="279" spans="36:37" x14ac:dyDescent="0.2">
      <c r="AJ279" s="301"/>
      <c r="AK279" s="301"/>
    </row>
    <row r="280" spans="36:37" x14ac:dyDescent="0.2">
      <c r="AJ280" s="301"/>
      <c r="AK280" s="301"/>
    </row>
    <row r="281" spans="36:37" x14ac:dyDescent="0.2">
      <c r="AJ281" s="301"/>
      <c r="AK281" s="301"/>
    </row>
    <row r="282" spans="36:37" x14ac:dyDescent="0.2">
      <c r="AJ282" s="301"/>
      <c r="AK282" s="301"/>
    </row>
    <row r="283" spans="36:37" x14ac:dyDescent="0.2">
      <c r="AJ283" s="301"/>
      <c r="AK283" s="301"/>
    </row>
    <row r="284" spans="36:37" x14ac:dyDescent="0.2">
      <c r="AJ284" s="301"/>
      <c r="AK284" s="301"/>
    </row>
    <row r="285" spans="36:37" x14ac:dyDescent="0.2">
      <c r="AJ285" s="301"/>
      <c r="AK285" s="301"/>
    </row>
    <row r="286" spans="36:37" x14ac:dyDescent="0.2">
      <c r="AJ286" s="301"/>
      <c r="AK286" s="301"/>
    </row>
    <row r="287" spans="36:37" x14ac:dyDescent="0.2">
      <c r="AJ287" s="301"/>
      <c r="AK287" s="301"/>
    </row>
    <row r="288" spans="36:37" x14ac:dyDescent="0.2">
      <c r="AJ288" s="301"/>
      <c r="AK288" s="301"/>
    </row>
    <row r="289" spans="36:37" x14ac:dyDescent="0.2">
      <c r="AJ289" s="301"/>
      <c r="AK289" s="301"/>
    </row>
    <row r="290" spans="36:37" x14ac:dyDescent="0.2">
      <c r="AJ290" s="301"/>
      <c r="AK290" s="301"/>
    </row>
    <row r="291" spans="36:37" x14ac:dyDescent="0.2">
      <c r="AJ291" s="301"/>
      <c r="AK291" s="301"/>
    </row>
    <row r="292" spans="36:37" x14ac:dyDescent="0.2">
      <c r="AJ292" s="301"/>
      <c r="AK292" s="301"/>
    </row>
    <row r="293" spans="36:37" x14ac:dyDescent="0.2">
      <c r="AJ293" s="301"/>
      <c r="AK293" s="301"/>
    </row>
    <row r="294" spans="36:37" x14ac:dyDescent="0.2">
      <c r="AJ294" s="301"/>
      <c r="AK294" s="301"/>
    </row>
    <row r="295" spans="36:37" x14ac:dyDescent="0.2">
      <c r="AJ295" s="301"/>
      <c r="AK295" s="301"/>
    </row>
    <row r="296" spans="36:37" x14ac:dyDescent="0.2">
      <c r="AJ296" s="301"/>
      <c r="AK296" s="301"/>
    </row>
    <row r="297" spans="36:37" x14ac:dyDescent="0.2">
      <c r="AJ297" s="301"/>
      <c r="AK297" s="301"/>
    </row>
    <row r="298" spans="36:37" x14ac:dyDescent="0.2">
      <c r="AJ298" s="301"/>
      <c r="AK298" s="301"/>
    </row>
    <row r="299" spans="36:37" x14ac:dyDescent="0.2">
      <c r="AJ299" s="301"/>
      <c r="AK299" s="301"/>
    </row>
    <row r="300" spans="36:37" x14ac:dyDescent="0.2">
      <c r="AJ300" s="301"/>
      <c r="AK300" s="301"/>
    </row>
    <row r="301" spans="36:37" x14ac:dyDescent="0.2">
      <c r="AJ301" s="301"/>
      <c r="AK301" s="301"/>
    </row>
    <row r="302" spans="36:37" x14ac:dyDescent="0.2">
      <c r="AJ302" s="301"/>
      <c r="AK302" s="301"/>
    </row>
    <row r="303" spans="36:37" x14ac:dyDescent="0.2">
      <c r="AJ303" s="301"/>
      <c r="AK303" s="301"/>
    </row>
    <row r="304" spans="36:37" x14ac:dyDescent="0.2">
      <c r="AJ304" s="301"/>
      <c r="AK304" s="301"/>
    </row>
    <row r="305" spans="36:37" x14ac:dyDescent="0.2">
      <c r="AJ305" s="301"/>
      <c r="AK305" s="301"/>
    </row>
    <row r="306" spans="36:37" x14ac:dyDescent="0.2">
      <c r="AJ306" s="301"/>
      <c r="AK306" s="301"/>
    </row>
    <row r="307" spans="36:37" x14ac:dyDescent="0.2">
      <c r="AJ307" s="301"/>
      <c r="AK307" s="301"/>
    </row>
    <row r="308" spans="36:37" x14ac:dyDescent="0.2">
      <c r="AJ308" s="301"/>
      <c r="AK308" s="301"/>
    </row>
    <row r="309" spans="36:37" x14ac:dyDescent="0.2">
      <c r="AJ309" s="301"/>
      <c r="AK309" s="301"/>
    </row>
    <row r="310" spans="36:37" x14ac:dyDescent="0.2">
      <c r="AJ310" s="301"/>
      <c r="AK310" s="301"/>
    </row>
    <row r="311" spans="36:37" x14ac:dyDescent="0.2">
      <c r="AJ311" s="301"/>
      <c r="AK311" s="301"/>
    </row>
    <row r="312" spans="36:37" x14ac:dyDescent="0.2">
      <c r="AJ312" s="301"/>
      <c r="AK312" s="301"/>
    </row>
    <row r="313" spans="36:37" x14ac:dyDescent="0.2">
      <c r="AJ313" s="301"/>
      <c r="AK313" s="301"/>
    </row>
    <row r="314" spans="36:37" x14ac:dyDescent="0.2">
      <c r="AJ314" s="301"/>
      <c r="AK314" s="301"/>
    </row>
    <row r="315" spans="36:37" x14ac:dyDescent="0.2">
      <c r="AJ315" s="301"/>
      <c r="AK315" s="301"/>
    </row>
    <row r="316" spans="36:37" x14ac:dyDescent="0.2">
      <c r="AJ316" s="301"/>
      <c r="AK316" s="301"/>
    </row>
    <row r="317" spans="36:37" x14ac:dyDescent="0.2">
      <c r="AJ317" s="301"/>
      <c r="AK317" s="301"/>
    </row>
    <row r="318" spans="36:37" x14ac:dyDescent="0.2">
      <c r="AJ318" s="301"/>
      <c r="AK318" s="301"/>
    </row>
    <row r="319" spans="36:37" x14ac:dyDescent="0.2">
      <c r="AJ319" s="301"/>
      <c r="AK319" s="301"/>
    </row>
    <row r="320" spans="36:37" x14ac:dyDescent="0.2">
      <c r="AJ320" s="301"/>
      <c r="AK320" s="301"/>
    </row>
    <row r="321" spans="36:37" x14ac:dyDescent="0.2">
      <c r="AJ321" s="301"/>
      <c r="AK321" s="301"/>
    </row>
    <row r="322" spans="36:37" x14ac:dyDescent="0.2">
      <c r="AJ322" s="301"/>
      <c r="AK322" s="301"/>
    </row>
    <row r="323" spans="36:37" x14ac:dyDescent="0.2">
      <c r="AJ323" s="301"/>
      <c r="AK323" s="301"/>
    </row>
    <row r="324" spans="36:37" x14ac:dyDescent="0.2">
      <c r="AJ324" s="301"/>
      <c r="AK324" s="301"/>
    </row>
    <row r="325" spans="36:37" x14ac:dyDescent="0.2">
      <c r="AJ325" s="301"/>
      <c r="AK325" s="301"/>
    </row>
    <row r="326" spans="36:37" x14ac:dyDescent="0.2">
      <c r="AJ326" s="301"/>
      <c r="AK326" s="301"/>
    </row>
    <row r="327" spans="36:37" x14ac:dyDescent="0.2">
      <c r="AJ327" s="301"/>
      <c r="AK327" s="301"/>
    </row>
    <row r="328" spans="36:37" x14ac:dyDescent="0.2">
      <c r="AJ328" s="301"/>
      <c r="AK328" s="301"/>
    </row>
    <row r="329" spans="36:37" x14ac:dyDescent="0.2">
      <c r="AJ329" s="301"/>
      <c r="AK329" s="301"/>
    </row>
    <row r="330" spans="36:37" x14ac:dyDescent="0.2">
      <c r="AJ330" s="301"/>
      <c r="AK330" s="301"/>
    </row>
    <row r="331" spans="36:37" x14ac:dyDescent="0.2">
      <c r="AJ331" s="301"/>
      <c r="AK331" s="301"/>
    </row>
    <row r="332" spans="36:37" x14ac:dyDescent="0.2">
      <c r="AJ332" s="301"/>
      <c r="AK332" s="301"/>
    </row>
    <row r="333" spans="36:37" x14ac:dyDescent="0.2">
      <c r="AJ333" s="301"/>
      <c r="AK333" s="301"/>
    </row>
    <row r="334" spans="36:37" x14ac:dyDescent="0.2">
      <c r="AJ334" s="301"/>
      <c r="AK334" s="301"/>
    </row>
    <row r="335" spans="36:37" x14ac:dyDescent="0.2">
      <c r="AJ335" s="301"/>
      <c r="AK335" s="301"/>
    </row>
    <row r="336" spans="36:37" x14ac:dyDescent="0.2">
      <c r="AJ336" s="301"/>
      <c r="AK336" s="301"/>
    </row>
    <row r="337" spans="36:37" x14ac:dyDescent="0.2">
      <c r="AJ337" s="301"/>
      <c r="AK337" s="301"/>
    </row>
    <row r="338" spans="36:37" x14ac:dyDescent="0.2">
      <c r="AJ338" s="301"/>
      <c r="AK338" s="301"/>
    </row>
    <row r="339" spans="36:37" x14ac:dyDescent="0.2">
      <c r="AJ339" s="301"/>
      <c r="AK339" s="301"/>
    </row>
    <row r="340" spans="36:37" x14ac:dyDescent="0.2">
      <c r="AJ340" s="301"/>
      <c r="AK340" s="301"/>
    </row>
    <row r="341" spans="36:37" x14ac:dyDescent="0.2">
      <c r="AJ341" s="301"/>
      <c r="AK341" s="301"/>
    </row>
    <row r="342" spans="36:37" x14ac:dyDescent="0.2">
      <c r="AJ342" s="301"/>
      <c r="AK342" s="301"/>
    </row>
    <row r="343" spans="36:37" x14ac:dyDescent="0.2">
      <c r="AJ343" s="301"/>
      <c r="AK343" s="301"/>
    </row>
    <row r="344" spans="36:37" x14ac:dyDescent="0.2">
      <c r="AJ344" s="301"/>
      <c r="AK344" s="301"/>
    </row>
    <row r="345" spans="36:37" x14ac:dyDescent="0.2">
      <c r="AJ345" s="301"/>
      <c r="AK345" s="301"/>
    </row>
    <row r="346" spans="36:37" x14ac:dyDescent="0.2">
      <c r="AJ346" s="301"/>
      <c r="AK346" s="301"/>
    </row>
    <row r="347" spans="36:37" x14ac:dyDescent="0.2">
      <c r="AJ347" s="301"/>
      <c r="AK347" s="301"/>
    </row>
    <row r="348" spans="36:37" x14ac:dyDescent="0.2">
      <c r="AJ348" s="301"/>
      <c r="AK348" s="301"/>
    </row>
    <row r="349" spans="36:37" x14ac:dyDescent="0.2">
      <c r="AJ349" s="301"/>
      <c r="AK349" s="301"/>
    </row>
    <row r="350" spans="36:37" x14ac:dyDescent="0.2">
      <c r="AJ350" s="301"/>
      <c r="AK350" s="301"/>
    </row>
    <row r="351" spans="36:37" x14ac:dyDescent="0.2">
      <c r="AJ351" s="301"/>
      <c r="AK351" s="301"/>
    </row>
    <row r="352" spans="36:37" x14ac:dyDescent="0.2">
      <c r="AJ352" s="301"/>
      <c r="AK352" s="301"/>
    </row>
    <row r="353" spans="36:37" x14ac:dyDescent="0.2">
      <c r="AJ353" s="301"/>
      <c r="AK353" s="301"/>
    </row>
    <row r="354" spans="36:37" x14ac:dyDescent="0.2">
      <c r="AJ354" s="301"/>
      <c r="AK354" s="301"/>
    </row>
    <row r="355" spans="36:37" x14ac:dyDescent="0.2">
      <c r="AJ355" s="301"/>
      <c r="AK355" s="301"/>
    </row>
    <row r="356" spans="36:37" x14ac:dyDescent="0.2">
      <c r="AJ356" s="301"/>
      <c r="AK356" s="301"/>
    </row>
    <row r="357" spans="36:37" x14ac:dyDescent="0.2">
      <c r="AJ357" s="301"/>
      <c r="AK357" s="301"/>
    </row>
    <row r="358" spans="36:37" x14ac:dyDescent="0.2">
      <c r="AJ358" s="301"/>
      <c r="AK358" s="301"/>
    </row>
    <row r="359" spans="36:37" x14ac:dyDescent="0.2">
      <c r="AJ359" s="301"/>
      <c r="AK359" s="301"/>
    </row>
    <row r="360" spans="36:37" x14ac:dyDescent="0.2">
      <c r="AJ360" s="301"/>
      <c r="AK360" s="301"/>
    </row>
    <row r="361" spans="36:37" x14ac:dyDescent="0.2">
      <c r="AJ361" s="301"/>
      <c r="AK361" s="301"/>
    </row>
    <row r="362" spans="36:37" x14ac:dyDescent="0.2">
      <c r="AJ362" s="301"/>
      <c r="AK362" s="301"/>
    </row>
    <row r="363" spans="36:37" x14ac:dyDescent="0.2">
      <c r="AJ363" s="301"/>
      <c r="AK363" s="301"/>
    </row>
    <row r="364" spans="36:37" x14ac:dyDescent="0.2">
      <c r="AJ364" s="301"/>
      <c r="AK364" s="301"/>
    </row>
    <row r="365" spans="36:37" x14ac:dyDescent="0.2">
      <c r="AJ365" s="301"/>
      <c r="AK365" s="301"/>
    </row>
    <row r="366" spans="36:37" x14ac:dyDescent="0.2">
      <c r="AJ366" s="301"/>
      <c r="AK366" s="301"/>
    </row>
    <row r="367" spans="36:37" x14ac:dyDescent="0.2">
      <c r="AJ367" s="301"/>
      <c r="AK367" s="301"/>
    </row>
    <row r="368" spans="36:37" x14ac:dyDescent="0.2">
      <c r="AJ368" s="301"/>
      <c r="AK368" s="301"/>
    </row>
    <row r="369" spans="36:37" x14ac:dyDescent="0.2">
      <c r="AJ369" s="301"/>
      <c r="AK369" s="301"/>
    </row>
    <row r="370" spans="36:37" x14ac:dyDescent="0.2">
      <c r="AJ370" s="301"/>
      <c r="AK370" s="301"/>
    </row>
    <row r="371" spans="36:37" x14ac:dyDescent="0.2">
      <c r="AJ371" s="301"/>
      <c r="AK371" s="301"/>
    </row>
    <row r="372" spans="36:37" x14ac:dyDescent="0.2">
      <c r="AJ372" s="301"/>
      <c r="AK372" s="301"/>
    </row>
    <row r="373" spans="36:37" x14ac:dyDescent="0.2">
      <c r="AJ373" s="301"/>
      <c r="AK373" s="301"/>
    </row>
    <row r="374" spans="36:37" x14ac:dyDescent="0.2">
      <c r="AJ374" s="301"/>
      <c r="AK374" s="301"/>
    </row>
    <row r="375" spans="36:37" x14ac:dyDescent="0.2">
      <c r="AJ375" s="301"/>
      <c r="AK375" s="301"/>
    </row>
    <row r="376" spans="36:37" x14ac:dyDescent="0.2">
      <c r="AJ376" s="301"/>
      <c r="AK376" s="301"/>
    </row>
    <row r="377" spans="36:37" x14ac:dyDescent="0.2">
      <c r="AJ377" s="301"/>
      <c r="AK377" s="301"/>
    </row>
    <row r="378" spans="36:37" x14ac:dyDescent="0.2">
      <c r="AJ378" s="301"/>
      <c r="AK378" s="301"/>
    </row>
    <row r="379" spans="36:37" x14ac:dyDescent="0.2">
      <c r="AJ379" s="301"/>
      <c r="AK379" s="301"/>
    </row>
    <row r="380" spans="36:37" x14ac:dyDescent="0.2">
      <c r="AJ380" s="301"/>
      <c r="AK380" s="301"/>
    </row>
    <row r="381" spans="36:37" x14ac:dyDescent="0.2">
      <c r="AJ381" s="301"/>
      <c r="AK381" s="301"/>
    </row>
    <row r="382" spans="36:37" x14ac:dyDescent="0.2">
      <c r="AJ382" s="301"/>
      <c r="AK382" s="301"/>
    </row>
    <row r="383" spans="36:37" x14ac:dyDescent="0.2">
      <c r="AJ383" s="301"/>
      <c r="AK383" s="301"/>
    </row>
    <row r="384" spans="36:37" x14ac:dyDescent="0.2">
      <c r="AJ384" s="301"/>
      <c r="AK384" s="301"/>
    </row>
    <row r="385" spans="36:37" x14ac:dyDescent="0.2">
      <c r="AJ385" s="301"/>
      <c r="AK385" s="301"/>
    </row>
    <row r="386" spans="36:37" x14ac:dyDescent="0.2">
      <c r="AJ386" s="301"/>
      <c r="AK386" s="301"/>
    </row>
    <row r="387" spans="36:37" x14ac:dyDescent="0.2">
      <c r="AJ387" s="301"/>
      <c r="AK387" s="301"/>
    </row>
    <row r="388" spans="36:37" x14ac:dyDescent="0.2">
      <c r="AJ388" s="301"/>
      <c r="AK388" s="301"/>
    </row>
    <row r="389" spans="36:37" x14ac:dyDescent="0.2">
      <c r="AJ389" s="301"/>
      <c r="AK389" s="301"/>
    </row>
    <row r="390" spans="36:37" x14ac:dyDescent="0.2">
      <c r="AJ390" s="301"/>
      <c r="AK390" s="301"/>
    </row>
    <row r="391" spans="36:37" x14ac:dyDescent="0.2">
      <c r="AJ391" s="301"/>
      <c r="AK391" s="301"/>
    </row>
    <row r="392" spans="36:37" x14ac:dyDescent="0.2">
      <c r="AJ392" s="301"/>
      <c r="AK392" s="301"/>
    </row>
    <row r="393" spans="36:37" x14ac:dyDescent="0.2">
      <c r="AJ393" s="301"/>
      <c r="AK393" s="301"/>
    </row>
    <row r="394" spans="36:37" x14ac:dyDescent="0.2">
      <c r="AJ394" s="301"/>
      <c r="AK394" s="301"/>
    </row>
    <row r="395" spans="36:37" x14ac:dyDescent="0.2">
      <c r="AJ395" s="301"/>
      <c r="AK395" s="301"/>
    </row>
    <row r="396" spans="36:37" x14ac:dyDescent="0.2">
      <c r="AJ396" s="301"/>
      <c r="AK396" s="301"/>
    </row>
    <row r="397" spans="36:37" x14ac:dyDescent="0.2">
      <c r="AJ397" s="301"/>
      <c r="AK397" s="301"/>
    </row>
    <row r="398" spans="36:37" x14ac:dyDescent="0.2">
      <c r="AJ398" s="301"/>
      <c r="AK398" s="301"/>
    </row>
    <row r="399" spans="36:37" x14ac:dyDescent="0.2">
      <c r="AJ399" s="301"/>
      <c r="AK399" s="301"/>
    </row>
    <row r="400" spans="36:37" x14ac:dyDescent="0.2">
      <c r="AJ400" s="301"/>
      <c r="AK400" s="301"/>
    </row>
    <row r="401" spans="36:37" x14ac:dyDescent="0.2">
      <c r="AJ401" s="301"/>
      <c r="AK401" s="301"/>
    </row>
    <row r="402" spans="36:37" x14ac:dyDescent="0.2">
      <c r="AJ402" s="301"/>
      <c r="AK402" s="301"/>
    </row>
    <row r="403" spans="36:37" x14ac:dyDescent="0.2">
      <c r="AJ403" s="301"/>
      <c r="AK403" s="301"/>
    </row>
    <row r="404" spans="36:37" x14ac:dyDescent="0.2">
      <c r="AJ404" s="301"/>
      <c r="AK404" s="301"/>
    </row>
    <row r="405" spans="36:37" x14ac:dyDescent="0.2">
      <c r="AJ405" s="301"/>
      <c r="AK405" s="301"/>
    </row>
    <row r="406" spans="36:37" x14ac:dyDescent="0.2">
      <c r="AJ406" s="301"/>
      <c r="AK406" s="301"/>
    </row>
    <row r="407" spans="36:37" x14ac:dyDescent="0.2">
      <c r="AJ407" s="301"/>
      <c r="AK407" s="301"/>
    </row>
    <row r="408" spans="36:37" x14ac:dyDescent="0.2">
      <c r="AJ408" s="301"/>
      <c r="AK408" s="301"/>
    </row>
    <row r="409" spans="36:37" x14ac:dyDescent="0.2">
      <c r="AJ409" s="301"/>
      <c r="AK409" s="301"/>
    </row>
    <row r="410" spans="36:37" x14ac:dyDescent="0.2">
      <c r="AJ410" s="301"/>
      <c r="AK410" s="301"/>
    </row>
    <row r="411" spans="36:37" x14ac:dyDescent="0.2">
      <c r="AJ411" s="301"/>
      <c r="AK411" s="301"/>
    </row>
    <row r="412" spans="36:37" x14ac:dyDescent="0.2">
      <c r="AJ412" s="301"/>
      <c r="AK412" s="301"/>
    </row>
    <row r="413" spans="36:37" x14ac:dyDescent="0.2">
      <c r="AJ413" s="301"/>
      <c r="AK413" s="301"/>
    </row>
    <row r="414" spans="36:37" x14ac:dyDescent="0.2">
      <c r="AJ414" s="301"/>
      <c r="AK414" s="301"/>
    </row>
    <row r="415" spans="36:37" x14ac:dyDescent="0.2">
      <c r="AJ415" s="301"/>
      <c r="AK415" s="301"/>
    </row>
    <row r="416" spans="36:37" x14ac:dyDescent="0.2">
      <c r="AJ416" s="301"/>
      <c r="AK416" s="301"/>
    </row>
    <row r="417" spans="36:37" x14ac:dyDescent="0.2">
      <c r="AJ417" s="301"/>
      <c r="AK417" s="301"/>
    </row>
    <row r="418" spans="36:37" x14ac:dyDescent="0.2">
      <c r="AJ418" s="301"/>
      <c r="AK418" s="301"/>
    </row>
    <row r="419" spans="36:37" x14ac:dyDescent="0.2">
      <c r="AJ419" s="301"/>
      <c r="AK419" s="301"/>
    </row>
    <row r="420" spans="36:37" x14ac:dyDescent="0.2">
      <c r="AJ420" s="301"/>
      <c r="AK420" s="301"/>
    </row>
    <row r="421" spans="36:37" x14ac:dyDescent="0.2">
      <c r="AJ421" s="301"/>
      <c r="AK421" s="301"/>
    </row>
    <row r="422" spans="36:37" x14ac:dyDescent="0.2">
      <c r="AJ422" s="301"/>
      <c r="AK422" s="301"/>
    </row>
    <row r="423" spans="36:37" x14ac:dyDescent="0.2">
      <c r="AJ423" s="301"/>
      <c r="AK423" s="301"/>
    </row>
    <row r="424" spans="36:37" x14ac:dyDescent="0.2">
      <c r="AJ424" s="301"/>
      <c r="AK424" s="301"/>
    </row>
    <row r="425" spans="36:37" x14ac:dyDescent="0.2">
      <c r="AJ425" s="301"/>
      <c r="AK425" s="301"/>
    </row>
    <row r="426" spans="36:37" x14ac:dyDescent="0.2">
      <c r="AJ426" s="301"/>
      <c r="AK426" s="301"/>
    </row>
    <row r="427" spans="36:37" x14ac:dyDescent="0.2">
      <c r="AJ427" s="301"/>
      <c r="AK427" s="301"/>
    </row>
    <row r="428" spans="36:37" x14ac:dyDescent="0.2">
      <c r="AJ428" s="301"/>
      <c r="AK428" s="301"/>
    </row>
    <row r="429" spans="36:37" x14ac:dyDescent="0.2">
      <c r="AJ429" s="301"/>
      <c r="AK429" s="301"/>
    </row>
    <row r="430" spans="36:37" x14ac:dyDescent="0.2">
      <c r="AJ430" s="301"/>
      <c r="AK430" s="301"/>
    </row>
    <row r="431" spans="36:37" x14ac:dyDescent="0.2">
      <c r="AJ431" s="301"/>
      <c r="AK431" s="301"/>
    </row>
    <row r="432" spans="36:37" x14ac:dyDescent="0.2">
      <c r="AJ432" s="301"/>
      <c r="AK432" s="301"/>
    </row>
    <row r="433" spans="36:37" x14ac:dyDescent="0.2">
      <c r="AJ433" s="301"/>
      <c r="AK433" s="301"/>
    </row>
    <row r="434" spans="36:37" x14ac:dyDescent="0.2">
      <c r="AJ434" s="301"/>
      <c r="AK434" s="301"/>
    </row>
    <row r="435" spans="36:37" x14ac:dyDescent="0.2">
      <c r="AJ435" s="301"/>
      <c r="AK435" s="301"/>
    </row>
    <row r="436" spans="36:37" x14ac:dyDescent="0.2">
      <c r="AJ436" s="301"/>
      <c r="AK436" s="301"/>
    </row>
    <row r="437" spans="36:37" x14ac:dyDescent="0.2">
      <c r="AJ437" s="301"/>
      <c r="AK437" s="301"/>
    </row>
    <row r="438" spans="36:37" x14ac:dyDescent="0.2">
      <c r="AJ438" s="301"/>
      <c r="AK438" s="301"/>
    </row>
    <row r="439" spans="36:37" x14ac:dyDescent="0.2">
      <c r="AJ439" s="301"/>
      <c r="AK439" s="301"/>
    </row>
    <row r="440" spans="36:37" x14ac:dyDescent="0.2">
      <c r="AJ440" s="301"/>
      <c r="AK440" s="301"/>
    </row>
    <row r="441" spans="36:37" x14ac:dyDescent="0.2">
      <c r="AJ441" s="301"/>
      <c r="AK441" s="301"/>
    </row>
    <row r="442" spans="36:37" x14ac:dyDescent="0.2">
      <c r="AJ442" s="301"/>
      <c r="AK442" s="301"/>
    </row>
    <row r="443" spans="36:37" x14ac:dyDescent="0.2">
      <c r="AJ443" s="301"/>
      <c r="AK443" s="301"/>
    </row>
    <row r="444" spans="36:37" x14ac:dyDescent="0.2">
      <c r="AJ444" s="301"/>
      <c r="AK444" s="301"/>
    </row>
    <row r="445" spans="36:37" x14ac:dyDescent="0.2">
      <c r="AJ445" s="301"/>
      <c r="AK445" s="301"/>
    </row>
    <row r="446" spans="36:37" x14ac:dyDescent="0.2">
      <c r="AJ446" s="301"/>
      <c r="AK446" s="301"/>
    </row>
    <row r="447" spans="36:37" x14ac:dyDescent="0.2">
      <c r="AJ447" s="301"/>
      <c r="AK447" s="301"/>
    </row>
    <row r="448" spans="36:37" x14ac:dyDescent="0.2">
      <c r="AJ448" s="301"/>
      <c r="AK448" s="301"/>
    </row>
    <row r="449" spans="36:37" x14ac:dyDescent="0.2">
      <c r="AJ449" s="301"/>
      <c r="AK449" s="301"/>
    </row>
    <row r="450" spans="36:37" x14ac:dyDescent="0.2">
      <c r="AJ450" s="301"/>
      <c r="AK450" s="301"/>
    </row>
    <row r="451" spans="36:37" x14ac:dyDescent="0.2">
      <c r="AJ451" s="301"/>
      <c r="AK451" s="301"/>
    </row>
    <row r="452" spans="36:37" x14ac:dyDescent="0.2">
      <c r="AJ452" s="301"/>
      <c r="AK452" s="301"/>
    </row>
    <row r="453" spans="36:37" x14ac:dyDescent="0.2">
      <c r="AJ453" s="301"/>
      <c r="AK453" s="301"/>
    </row>
    <row r="454" spans="36:37" x14ac:dyDescent="0.2">
      <c r="AJ454" s="301"/>
      <c r="AK454" s="301"/>
    </row>
    <row r="455" spans="36:37" x14ac:dyDescent="0.2">
      <c r="AJ455" s="301"/>
      <c r="AK455" s="301"/>
    </row>
    <row r="456" spans="36:37" x14ac:dyDescent="0.2">
      <c r="AJ456" s="301"/>
      <c r="AK456" s="301"/>
    </row>
    <row r="457" spans="36:37" x14ac:dyDescent="0.2">
      <c r="AJ457" s="301"/>
      <c r="AK457" s="301"/>
    </row>
    <row r="458" spans="36:37" x14ac:dyDescent="0.2">
      <c r="AJ458" s="301"/>
      <c r="AK458" s="301"/>
    </row>
    <row r="459" spans="36:37" x14ac:dyDescent="0.2">
      <c r="AJ459" s="301"/>
      <c r="AK459" s="301"/>
    </row>
    <row r="460" spans="36:37" x14ac:dyDescent="0.2">
      <c r="AJ460" s="301"/>
      <c r="AK460" s="301"/>
    </row>
    <row r="461" spans="36:37" x14ac:dyDescent="0.2">
      <c r="AJ461" s="301"/>
      <c r="AK461" s="301"/>
    </row>
    <row r="462" spans="36:37" x14ac:dyDescent="0.2">
      <c r="AJ462" s="301"/>
      <c r="AK462" s="301"/>
    </row>
    <row r="463" spans="36:37" x14ac:dyDescent="0.2">
      <c r="AJ463" s="301"/>
      <c r="AK463" s="301"/>
    </row>
    <row r="464" spans="36:37" x14ac:dyDescent="0.2">
      <c r="AJ464" s="301"/>
      <c r="AK464" s="301"/>
    </row>
    <row r="465" spans="36:37" x14ac:dyDescent="0.2">
      <c r="AJ465" s="301"/>
      <c r="AK465" s="301"/>
    </row>
    <row r="466" spans="36:37" x14ac:dyDescent="0.2">
      <c r="AJ466" s="301"/>
      <c r="AK466" s="301"/>
    </row>
    <row r="467" spans="36:37" x14ac:dyDescent="0.2">
      <c r="AJ467" s="301"/>
      <c r="AK467" s="301"/>
    </row>
    <row r="468" spans="36:37" x14ac:dyDescent="0.2">
      <c r="AJ468" s="301"/>
      <c r="AK468" s="301"/>
    </row>
    <row r="469" spans="36:37" x14ac:dyDescent="0.2">
      <c r="AJ469" s="301"/>
      <c r="AK469" s="301"/>
    </row>
    <row r="470" spans="36:37" x14ac:dyDescent="0.2">
      <c r="AJ470" s="301"/>
      <c r="AK470" s="301"/>
    </row>
    <row r="471" spans="36:37" x14ac:dyDescent="0.2">
      <c r="AJ471" s="301"/>
      <c r="AK471" s="301"/>
    </row>
    <row r="472" spans="36:37" x14ac:dyDescent="0.2">
      <c r="AJ472" s="301"/>
      <c r="AK472" s="301"/>
    </row>
    <row r="473" spans="36:37" x14ac:dyDescent="0.2">
      <c r="AJ473" s="301"/>
      <c r="AK473" s="301"/>
    </row>
    <row r="474" spans="36:37" x14ac:dyDescent="0.2">
      <c r="AJ474" s="301"/>
      <c r="AK474" s="301"/>
    </row>
    <row r="475" spans="36:37" x14ac:dyDescent="0.2">
      <c r="AJ475" s="301"/>
      <c r="AK475" s="301"/>
    </row>
    <row r="476" spans="36:37" x14ac:dyDescent="0.2">
      <c r="AJ476" s="301"/>
      <c r="AK476" s="301"/>
    </row>
    <row r="477" spans="36:37" x14ac:dyDescent="0.2">
      <c r="AJ477" s="301"/>
      <c r="AK477" s="301"/>
    </row>
    <row r="478" spans="36:37" x14ac:dyDescent="0.2">
      <c r="AJ478" s="301"/>
      <c r="AK478" s="301"/>
    </row>
    <row r="479" spans="36:37" x14ac:dyDescent="0.2">
      <c r="AJ479" s="301"/>
      <c r="AK479" s="301"/>
    </row>
    <row r="480" spans="36:37" x14ac:dyDescent="0.2">
      <c r="AJ480" s="301"/>
      <c r="AK480" s="301"/>
    </row>
    <row r="481" spans="36:37" x14ac:dyDescent="0.2">
      <c r="AJ481" s="301"/>
      <c r="AK481" s="301"/>
    </row>
    <row r="482" spans="36:37" x14ac:dyDescent="0.2">
      <c r="AJ482" s="301"/>
      <c r="AK482" s="301"/>
    </row>
    <row r="483" spans="36:37" x14ac:dyDescent="0.2">
      <c r="AJ483" s="301"/>
      <c r="AK483" s="301"/>
    </row>
    <row r="484" spans="36:37" x14ac:dyDescent="0.2">
      <c r="AJ484" s="301"/>
      <c r="AK484" s="301"/>
    </row>
    <row r="485" spans="36:37" x14ac:dyDescent="0.2">
      <c r="AJ485" s="301"/>
      <c r="AK485" s="301"/>
    </row>
    <row r="486" spans="36:37" x14ac:dyDescent="0.2">
      <c r="AJ486" s="301"/>
      <c r="AK486" s="301"/>
    </row>
    <row r="487" spans="36:37" x14ac:dyDescent="0.2">
      <c r="AJ487" s="301"/>
      <c r="AK487" s="301"/>
    </row>
    <row r="488" spans="36:37" x14ac:dyDescent="0.2">
      <c r="AJ488" s="301"/>
      <c r="AK488" s="301"/>
    </row>
    <row r="489" spans="36:37" x14ac:dyDescent="0.2">
      <c r="AJ489" s="301"/>
      <c r="AK489" s="301"/>
    </row>
    <row r="490" spans="36:37" x14ac:dyDescent="0.2">
      <c r="AJ490" s="301"/>
      <c r="AK490" s="301"/>
    </row>
    <row r="491" spans="36:37" x14ac:dyDescent="0.2">
      <c r="AJ491" s="301"/>
      <c r="AK491" s="301"/>
    </row>
    <row r="492" spans="36:37" x14ac:dyDescent="0.2">
      <c r="AJ492" s="301"/>
      <c r="AK492" s="301"/>
    </row>
    <row r="493" spans="36:37" x14ac:dyDescent="0.2">
      <c r="AJ493" s="301"/>
      <c r="AK493" s="301"/>
    </row>
    <row r="494" spans="36:37" x14ac:dyDescent="0.2">
      <c r="AJ494" s="301"/>
      <c r="AK494" s="301"/>
    </row>
    <row r="495" spans="36:37" x14ac:dyDescent="0.2">
      <c r="AJ495" s="301"/>
      <c r="AK495" s="301"/>
    </row>
    <row r="496" spans="36:37" x14ac:dyDescent="0.2">
      <c r="AJ496" s="301"/>
      <c r="AK496" s="301"/>
    </row>
    <row r="497" spans="36:37" x14ac:dyDescent="0.2">
      <c r="AJ497" s="301"/>
      <c r="AK497" s="301"/>
    </row>
    <row r="498" spans="36:37" x14ac:dyDescent="0.2">
      <c r="AJ498" s="301"/>
      <c r="AK498" s="301"/>
    </row>
    <row r="499" spans="36:37" x14ac:dyDescent="0.2">
      <c r="AJ499" s="301"/>
      <c r="AK499" s="301"/>
    </row>
    <row r="500" spans="36:37" x14ac:dyDescent="0.2">
      <c r="AJ500" s="301"/>
      <c r="AK500" s="301"/>
    </row>
    <row r="501" spans="36:37" x14ac:dyDescent="0.2">
      <c r="AJ501" s="301"/>
      <c r="AK501" s="301"/>
    </row>
    <row r="502" spans="36:37" x14ac:dyDescent="0.2">
      <c r="AJ502" s="301"/>
      <c r="AK502" s="301"/>
    </row>
    <row r="503" spans="36:37" x14ac:dyDescent="0.2">
      <c r="AJ503" s="301"/>
      <c r="AK503" s="301"/>
    </row>
    <row r="504" spans="36:37" x14ac:dyDescent="0.2">
      <c r="AJ504" s="301"/>
      <c r="AK504" s="301"/>
    </row>
    <row r="505" spans="36:37" x14ac:dyDescent="0.2">
      <c r="AJ505" s="301"/>
      <c r="AK505" s="301"/>
    </row>
    <row r="506" spans="36:37" x14ac:dyDescent="0.2">
      <c r="AJ506" s="301"/>
      <c r="AK506" s="301"/>
    </row>
    <row r="507" spans="36:37" x14ac:dyDescent="0.2">
      <c r="AJ507" s="301"/>
      <c r="AK507" s="301"/>
    </row>
    <row r="508" spans="36:37" x14ac:dyDescent="0.2">
      <c r="AJ508" s="301"/>
      <c r="AK508" s="301"/>
    </row>
    <row r="509" spans="36:37" x14ac:dyDescent="0.2">
      <c r="AJ509" s="301"/>
      <c r="AK509" s="301"/>
    </row>
    <row r="510" spans="36:37" x14ac:dyDescent="0.2">
      <c r="AJ510" s="301"/>
      <c r="AK510" s="301"/>
    </row>
    <row r="511" spans="36:37" x14ac:dyDescent="0.2">
      <c r="AJ511" s="301"/>
      <c r="AK511" s="301"/>
    </row>
    <row r="512" spans="36:37" x14ac:dyDescent="0.2">
      <c r="AJ512" s="301"/>
      <c r="AK512" s="301"/>
    </row>
    <row r="513" spans="36:37" x14ac:dyDescent="0.2">
      <c r="AJ513" s="301"/>
      <c r="AK513" s="301"/>
    </row>
    <row r="514" spans="36:37" x14ac:dyDescent="0.2">
      <c r="AJ514" s="301"/>
      <c r="AK514" s="301"/>
    </row>
    <row r="515" spans="36:37" x14ac:dyDescent="0.2">
      <c r="AJ515" s="301"/>
      <c r="AK515" s="301"/>
    </row>
    <row r="516" spans="36:37" x14ac:dyDescent="0.2">
      <c r="AJ516" s="301"/>
      <c r="AK516" s="301"/>
    </row>
    <row r="517" spans="36:37" x14ac:dyDescent="0.2">
      <c r="AJ517" s="301"/>
      <c r="AK517" s="301"/>
    </row>
    <row r="518" spans="36:37" x14ac:dyDescent="0.2">
      <c r="AJ518" s="301"/>
      <c r="AK518" s="301"/>
    </row>
    <row r="519" spans="36:37" x14ac:dyDescent="0.2">
      <c r="AJ519" s="301"/>
      <c r="AK519" s="301"/>
    </row>
    <row r="520" spans="36:37" x14ac:dyDescent="0.2">
      <c r="AJ520" s="301"/>
      <c r="AK520" s="301"/>
    </row>
    <row r="521" spans="36:37" x14ac:dyDescent="0.2">
      <c r="AJ521" s="301"/>
      <c r="AK521" s="301"/>
    </row>
    <row r="522" spans="36:37" x14ac:dyDescent="0.2">
      <c r="AJ522" s="301"/>
      <c r="AK522" s="301"/>
    </row>
    <row r="523" spans="36:37" x14ac:dyDescent="0.2">
      <c r="AJ523" s="301"/>
      <c r="AK523" s="301"/>
    </row>
    <row r="524" spans="36:37" x14ac:dyDescent="0.2">
      <c r="AJ524" s="301"/>
      <c r="AK524" s="301"/>
    </row>
    <row r="525" spans="36:37" x14ac:dyDescent="0.2">
      <c r="AJ525" s="301"/>
      <c r="AK525" s="301"/>
    </row>
    <row r="526" spans="36:37" x14ac:dyDescent="0.2">
      <c r="AJ526" s="301"/>
      <c r="AK526" s="301"/>
    </row>
    <row r="527" spans="36:37" x14ac:dyDescent="0.2">
      <c r="AJ527" s="301"/>
      <c r="AK527" s="301"/>
    </row>
    <row r="528" spans="36:37" x14ac:dyDescent="0.2">
      <c r="AJ528" s="301"/>
      <c r="AK528" s="301"/>
    </row>
    <row r="529" spans="36:37" x14ac:dyDescent="0.2">
      <c r="AJ529" s="301"/>
      <c r="AK529" s="301"/>
    </row>
    <row r="530" spans="36:37" x14ac:dyDescent="0.2">
      <c r="AJ530" s="301"/>
      <c r="AK530" s="301"/>
    </row>
    <row r="531" spans="36:37" x14ac:dyDescent="0.2">
      <c r="AJ531" s="301"/>
      <c r="AK531" s="301"/>
    </row>
    <row r="532" spans="36:37" x14ac:dyDescent="0.2">
      <c r="AJ532" s="301"/>
      <c r="AK532" s="301"/>
    </row>
    <row r="533" spans="36:37" x14ac:dyDescent="0.2">
      <c r="AJ533" s="301"/>
      <c r="AK533" s="301"/>
    </row>
    <row r="534" spans="36:37" x14ac:dyDescent="0.2">
      <c r="AJ534" s="301"/>
      <c r="AK534" s="301"/>
    </row>
    <row r="535" spans="36:37" x14ac:dyDescent="0.2">
      <c r="AJ535" s="301"/>
      <c r="AK535" s="301"/>
    </row>
    <row r="536" spans="36:37" x14ac:dyDescent="0.2">
      <c r="AJ536" s="301"/>
      <c r="AK536" s="301"/>
    </row>
    <row r="537" spans="36:37" x14ac:dyDescent="0.2">
      <c r="AJ537" s="301"/>
      <c r="AK537" s="301"/>
    </row>
    <row r="538" spans="36:37" x14ac:dyDescent="0.2">
      <c r="AJ538" s="301"/>
      <c r="AK538" s="301"/>
    </row>
    <row r="539" spans="36:37" x14ac:dyDescent="0.2">
      <c r="AJ539" s="301"/>
      <c r="AK539" s="301"/>
    </row>
    <row r="540" spans="36:37" x14ac:dyDescent="0.2">
      <c r="AJ540" s="301"/>
      <c r="AK540" s="301"/>
    </row>
    <row r="541" spans="36:37" x14ac:dyDescent="0.2">
      <c r="AJ541" s="301"/>
      <c r="AK541" s="301"/>
    </row>
    <row r="542" spans="36:37" x14ac:dyDescent="0.2">
      <c r="AJ542" s="301"/>
      <c r="AK542" s="301"/>
    </row>
    <row r="543" spans="36:37" x14ac:dyDescent="0.2">
      <c r="AJ543" s="301"/>
      <c r="AK543" s="301"/>
    </row>
    <row r="544" spans="36:37" x14ac:dyDescent="0.2">
      <c r="AJ544" s="301"/>
      <c r="AK544" s="301"/>
    </row>
    <row r="545" spans="36:37" x14ac:dyDescent="0.2">
      <c r="AJ545" s="301"/>
      <c r="AK545" s="301"/>
    </row>
    <row r="546" spans="36:37" x14ac:dyDescent="0.2">
      <c r="AJ546" s="301"/>
      <c r="AK546" s="301"/>
    </row>
    <row r="547" spans="36:37" x14ac:dyDescent="0.2">
      <c r="AJ547" s="301"/>
      <c r="AK547" s="301"/>
    </row>
    <row r="548" spans="36:37" x14ac:dyDescent="0.2">
      <c r="AJ548" s="301"/>
      <c r="AK548" s="301"/>
    </row>
    <row r="549" spans="36:37" x14ac:dyDescent="0.2">
      <c r="AJ549" s="301"/>
      <c r="AK549" s="301"/>
    </row>
    <row r="550" spans="36:37" x14ac:dyDescent="0.2">
      <c r="AJ550" s="301"/>
      <c r="AK550" s="301"/>
    </row>
    <row r="551" spans="36:37" x14ac:dyDescent="0.2">
      <c r="AJ551" s="301"/>
      <c r="AK551" s="301"/>
    </row>
    <row r="552" spans="36:37" x14ac:dyDescent="0.2">
      <c r="AJ552" s="301"/>
      <c r="AK552" s="301"/>
    </row>
    <row r="553" spans="36:37" x14ac:dyDescent="0.2">
      <c r="AJ553" s="301"/>
      <c r="AK553" s="301"/>
    </row>
    <row r="554" spans="36:37" x14ac:dyDescent="0.2">
      <c r="AJ554" s="301"/>
      <c r="AK554" s="301"/>
    </row>
    <row r="555" spans="36:37" x14ac:dyDescent="0.2">
      <c r="AJ555" s="301"/>
      <c r="AK555" s="301"/>
    </row>
    <row r="556" spans="36:37" x14ac:dyDescent="0.2">
      <c r="AJ556" s="301"/>
      <c r="AK556" s="301"/>
    </row>
    <row r="557" spans="36:37" x14ac:dyDescent="0.2">
      <c r="AJ557" s="301"/>
      <c r="AK557" s="301"/>
    </row>
    <row r="558" spans="36:37" x14ac:dyDescent="0.2">
      <c r="AJ558" s="301"/>
      <c r="AK558" s="301"/>
    </row>
    <row r="559" spans="36:37" x14ac:dyDescent="0.2">
      <c r="AJ559" s="301"/>
      <c r="AK559" s="301"/>
    </row>
    <row r="560" spans="36:37" x14ac:dyDescent="0.2">
      <c r="AJ560" s="301"/>
      <c r="AK560" s="301"/>
    </row>
    <row r="561" spans="36:37" x14ac:dyDescent="0.2">
      <c r="AJ561" s="301"/>
      <c r="AK561" s="301"/>
    </row>
    <row r="562" spans="36:37" x14ac:dyDescent="0.2">
      <c r="AJ562" s="301"/>
      <c r="AK562" s="301"/>
    </row>
    <row r="563" spans="36:37" x14ac:dyDescent="0.2">
      <c r="AJ563" s="301"/>
      <c r="AK563" s="301"/>
    </row>
    <row r="564" spans="36:37" x14ac:dyDescent="0.2">
      <c r="AJ564" s="301"/>
      <c r="AK564" s="301"/>
    </row>
    <row r="565" spans="36:37" x14ac:dyDescent="0.2">
      <c r="AJ565" s="301"/>
      <c r="AK565" s="301"/>
    </row>
    <row r="566" spans="36:37" x14ac:dyDescent="0.2">
      <c r="AJ566" s="301"/>
      <c r="AK566" s="301"/>
    </row>
    <row r="567" spans="36:37" x14ac:dyDescent="0.2">
      <c r="AJ567" s="301"/>
      <c r="AK567" s="301"/>
    </row>
    <row r="568" spans="36:37" x14ac:dyDescent="0.2">
      <c r="AJ568" s="301"/>
      <c r="AK568" s="301"/>
    </row>
    <row r="569" spans="36:37" x14ac:dyDescent="0.2">
      <c r="AJ569" s="301"/>
      <c r="AK569" s="301"/>
    </row>
    <row r="570" spans="36:37" x14ac:dyDescent="0.2">
      <c r="AJ570" s="301"/>
      <c r="AK570" s="301"/>
    </row>
    <row r="571" spans="36:37" x14ac:dyDescent="0.2">
      <c r="AJ571" s="301"/>
      <c r="AK571" s="301"/>
    </row>
    <row r="572" spans="36:37" x14ac:dyDescent="0.2">
      <c r="AJ572" s="301"/>
      <c r="AK572" s="301"/>
    </row>
    <row r="573" spans="36:37" x14ac:dyDescent="0.2">
      <c r="AJ573" s="301"/>
      <c r="AK573" s="301"/>
    </row>
    <row r="574" spans="36:37" x14ac:dyDescent="0.2">
      <c r="AJ574" s="301"/>
      <c r="AK574" s="301"/>
    </row>
    <row r="575" spans="36:37" x14ac:dyDescent="0.2">
      <c r="AJ575" s="301"/>
      <c r="AK575" s="301"/>
    </row>
    <row r="576" spans="36:37" x14ac:dyDescent="0.2">
      <c r="AJ576" s="301"/>
      <c r="AK576" s="301"/>
    </row>
    <row r="577" spans="36:37" x14ac:dyDescent="0.2">
      <c r="AJ577" s="301"/>
      <c r="AK577" s="301"/>
    </row>
    <row r="578" spans="36:37" x14ac:dyDescent="0.2">
      <c r="AJ578" s="301"/>
      <c r="AK578" s="301"/>
    </row>
    <row r="579" spans="36:37" x14ac:dyDescent="0.2">
      <c r="AJ579" s="301"/>
      <c r="AK579" s="301"/>
    </row>
    <row r="580" spans="36:37" x14ac:dyDescent="0.2">
      <c r="AJ580" s="301"/>
      <c r="AK580" s="301"/>
    </row>
    <row r="581" spans="36:37" x14ac:dyDescent="0.2">
      <c r="AJ581" s="301"/>
      <c r="AK581" s="301"/>
    </row>
    <row r="582" spans="36:37" x14ac:dyDescent="0.2">
      <c r="AJ582" s="301"/>
      <c r="AK582" s="301"/>
    </row>
    <row r="583" spans="36:37" x14ac:dyDescent="0.2">
      <c r="AJ583" s="301"/>
      <c r="AK583" s="301"/>
    </row>
    <row r="584" spans="36:37" x14ac:dyDescent="0.2">
      <c r="AJ584" s="301"/>
      <c r="AK584" s="301"/>
    </row>
    <row r="585" spans="36:37" x14ac:dyDescent="0.2">
      <c r="AJ585" s="301"/>
      <c r="AK585" s="301"/>
    </row>
    <row r="586" spans="36:37" x14ac:dyDescent="0.2">
      <c r="AJ586" s="301"/>
      <c r="AK586" s="301"/>
    </row>
    <row r="587" spans="36:37" x14ac:dyDescent="0.2">
      <c r="AJ587" s="301"/>
      <c r="AK587" s="301"/>
    </row>
    <row r="588" spans="36:37" x14ac:dyDescent="0.2">
      <c r="AJ588" s="301"/>
      <c r="AK588" s="301"/>
    </row>
    <row r="589" spans="36:37" x14ac:dyDescent="0.2">
      <c r="AJ589" s="301"/>
      <c r="AK589" s="301"/>
    </row>
    <row r="590" spans="36:37" x14ac:dyDescent="0.2">
      <c r="AJ590" s="301"/>
      <c r="AK590" s="301"/>
    </row>
    <row r="591" spans="36:37" x14ac:dyDescent="0.2">
      <c r="AJ591" s="301"/>
      <c r="AK591" s="301"/>
    </row>
    <row r="592" spans="36:37" x14ac:dyDescent="0.2">
      <c r="AJ592" s="301"/>
      <c r="AK592" s="301"/>
    </row>
    <row r="593" spans="2:37" x14ac:dyDescent="0.2">
      <c r="AJ593" s="301"/>
      <c r="AK593" s="301"/>
    </row>
    <row r="594" spans="2:37" x14ac:dyDescent="0.2">
      <c r="AJ594" s="301"/>
      <c r="AK594" s="301"/>
    </row>
    <row r="595" spans="2:37" x14ac:dyDescent="0.2">
      <c r="AJ595" s="301"/>
      <c r="AK595" s="301"/>
    </row>
    <row r="596" spans="2:37" x14ac:dyDescent="0.2">
      <c r="AJ596" s="301"/>
      <c r="AK596" s="301"/>
    </row>
    <row r="597" spans="2:37" x14ac:dyDescent="0.2">
      <c r="AJ597" s="301"/>
      <c r="AK597" s="301"/>
    </row>
    <row r="598" spans="2:37" s="321" customFormat="1" ht="48" x14ac:dyDescent="0.2">
      <c r="B598" s="268" t="s">
        <v>256</v>
      </c>
      <c r="C598" s="268" t="s">
        <v>223</v>
      </c>
      <c r="D598" s="268" t="s">
        <v>258</v>
      </c>
      <c r="H598" s="268" t="s">
        <v>194</v>
      </c>
      <c r="J598" s="184" t="s">
        <v>637</v>
      </c>
      <c r="K598" s="184" t="s">
        <v>638</v>
      </c>
      <c r="L598" s="322" t="s">
        <v>257</v>
      </c>
      <c r="M598" s="268" t="s">
        <v>193</v>
      </c>
      <c r="N598" s="323"/>
      <c r="P598" s="268" t="s">
        <v>206</v>
      </c>
      <c r="S598" s="268" t="s">
        <v>198</v>
      </c>
      <c r="AJ598" s="268" t="s">
        <v>534</v>
      </c>
      <c r="AK598" s="269"/>
    </row>
    <row r="599" spans="2:37" x14ac:dyDescent="0.2">
      <c r="B599" s="324" t="s">
        <v>150</v>
      </c>
      <c r="C599" s="270" t="s">
        <v>73</v>
      </c>
      <c r="D599" s="325" t="s">
        <v>261</v>
      </c>
      <c r="H599" s="326" t="s">
        <v>234</v>
      </c>
      <c r="J599" s="327" t="s">
        <v>262</v>
      </c>
      <c r="K599" s="328" t="s">
        <v>263</v>
      </c>
      <c r="L599" s="329" t="s">
        <v>260</v>
      </c>
      <c r="M599" s="330" t="s">
        <v>193</v>
      </c>
      <c r="P599" s="330" t="s">
        <v>243</v>
      </c>
      <c r="S599" s="330" t="s">
        <v>209</v>
      </c>
      <c r="AJ599" s="331" t="s">
        <v>536</v>
      </c>
      <c r="AK599" s="332"/>
    </row>
    <row r="600" spans="2:37" ht="24" x14ac:dyDescent="0.2">
      <c r="B600" s="81" t="s">
        <v>630</v>
      </c>
      <c r="C600" s="270" t="s">
        <v>74</v>
      </c>
      <c r="D600" s="325" t="s">
        <v>264</v>
      </c>
      <c r="H600" s="326" t="s">
        <v>125</v>
      </c>
      <c r="J600" s="327" t="s">
        <v>265</v>
      </c>
      <c r="K600" s="328" t="s">
        <v>259</v>
      </c>
      <c r="L600" s="329" t="s">
        <v>260</v>
      </c>
      <c r="M600" s="330" t="s">
        <v>211</v>
      </c>
      <c r="P600" s="330" t="s">
        <v>208</v>
      </c>
      <c r="S600" s="330" t="s">
        <v>213</v>
      </c>
      <c r="AJ600" s="331" t="s">
        <v>535</v>
      </c>
      <c r="AK600" s="332"/>
    </row>
    <row r="601" spans="2:37" ht="24" x14ac:dyDescent="0.2">
      <c r="B601" s="81" t="s">
        <v>631</v>
      </c>
      <c r="C601" s="270" t="s">
        <v>75</v>
      </c>
      <c r="D601" s="325" t="s">
        <v>266</v>
      </c>
      <c r="H601" s="326" t="s">
        <v>233</v>
      </c>
      <c r="J601" s="327" t="s">
        <v>269</v>
      </c>
      <c r="K601" s="328" t="s">
        <v>270</v>
      </c>
      <c r="L601" s="329" t="s">
        <v>260</v>
      </c>
      <c r="M601" s="330" t="s">
        <v>215</v>
      </c>
      <c r="P601" s="330" t="s">
        <v>212</v>
      </c>
      <c r="S601" s="330" t="s">
        <v>217</v>
      </c>
      <c r="AJ601" s="301"/>
      <c r="AK601" s="301"/>
    </row>
    <row r="602" spans="2:37" x14ac:dyDescent="0.2">
      <c r="B602" s="81" t="s">
        <v>165</v>
      </c>
      <c r="C602" s="270" t="s">
        <v>76</v>
      </c>
      <c r="D602" s="325" t="s">
        <v>267</v>
      </c>
      <c r="H602" s="326" t="s">
        <v>126</v>
      </c>
      <c r="J602" s="327" t="s">
        <v>639</v>
      </c>
      <c r="K602" s="328" t="s">
        <v>270</v>
      </c>
      <c r="L602" s="329" t="s">
        <v>260</v>
      </c>
      <c r="M602" s="330" t="s">
        <v>268</v>
      </c>
      <c r="P602" s="330" t="s">
        <v>216</v>
      </c>
      <c r="S602" s="330" t="s">
        <v>221</v>
      </c>
      <c r="AJ602" s="301"/>
      <c r="AK602" s="301"/>
    </row>
    <row r="603" spans="2:37" x14ac:dyDescent="0.2">
      <c r="B603" s="81" t="s">
        <v>167</v>
      </c>
      <c r="C603" s="270" t="s">
        <v>77</v>
      </c>
      <c r="D603" s="325" t="s">
        <v>271</v>
      </c>
      <c r="H603" s="326" t="s">
        <v>235</v>
      </c>
      <c r="J603" s="327" t="s">
        <v>274</v>
      </c>
      <c r="K603" s="328" t="s">
        <v>270</v>
      </c>
      <c r="L603" s="329" t="s">
        <v>260</v>
      </c>
      <c r="M603" s="41"/>
      <c r="P603" s="330" t="s">
        <v>220</v>
      </c>
      <c r="AJ603" s="301"/>
      <c r="AK603" s="301"/>
    </row>
    <row r="604" spans="2:37" x14ac:dyDescent="0.2">
      <c r="B604" s="81" t="s">
        <v>151</v>
      </c>
      <c r="D604" s="325" t="s">
        <v>272</v>
      </c>
      <c r="H604" s="326" t="s">
        <v>236</v>
      </c>
      <c r="J604" s="327" t="s">
        <v>276</v>
      </c>
      <c r="K604" s="328" t="s">
        <v>263</v>
      </c>
      <c r="L604" s="329" t="s">
        <v>260</v>
      </c>
      <c r="M604" s="41"/>
      <c r="AJ604" s="301"/>
      <c r="AK604" s="301"/>
    </row>
    <row r="605" spans="2:37" x14ac:dyDescent="0.2">
      <c r="B605" s="81" t="s">
        <v>632</v>
      </c>
      <c r="D605" s="329" t="s">
        <v>273</v>
      </c>
      <c r="J605" s="327" t="s">
        <v>278</v>
      </c>
      <c r="K605" s="328" t="s">
        <v>259</v>
      </c>
      <c r="L605" s="329" t="s">
        <v>260</v>
      </c>
      <c r="M605" s="43"/>
      <c r="N605" s="41"/>
      <c r="AJ605" s="301"/>
      <c r="AK605" s="301"/>
    </row>
    <row r="606" spans="2:37" x14ac:dyDescent="0.2">
      <c r="B606" s="81" t="s">
        <v>169</v>
      </c>
      <c r="D606" s="329" t="s">
        <v>275</v>
      </c>
      <c r="J606" s="327" t="s">
        <v>280</v>
      </c>
      <c r="K606" s="328" t="s">
        <v>259</v>
      </c>
      <c r="L606" s="329" t="s">
        <v>260</v>
      </c>
      <c r="M606" s="43"/>
      <c r="N606" s="41"/>
      <c r="AJ606" s="301"/>
      <c r="AK606" s="301"/>
    </row>
    <row r="607" spans="2:37" x14ac:dyDescent="0.2">
      <c r="B607" s="81" t="s">
        <v>170</v>
      </c>
      <c r="D607" s="329" t="s">
        <v>277</v>
      </c>
      <c r="J607" s="327" t="s">
        <v>282</v>
      </c>
      <c r="K607" s="328" t="s">
        <v>259</v>
      </c>
      <c r="L607" s="329" t="s">
        <v>260</v>
      </c>
      <c r="M607" s="43"/>
      <c r="N607" s="41"/>
      <c r="AJ607" s="301"/>
      <c r="AK607" s="301"/>
    </row>
    <row r="608" spans="2:37" x14ac:dyDescent="0.2">
      <c r="B608" s="81" t="s">
        <v>249</v>
      </c>
      <c r="D608" s="329" t="s">
        <v>279</v>
      </c>
      <c r="J608" s="327" t="s">
        <v>284</v>
      </c>
      <c r="K608" s="328" t="s">
        <v>270</v>
      </c>
      <c r="L608" s="329" t="s">
        <v>260</v>
      </c>
      <c r="M608" s="43"/>
      <c r="N608" s="41"/>
      <c r="AJ608" s="301"/>
      <c r="AK608" s="301"/>
    </row>
    <row r="609" spans="2:37" x14ac:dyDescent="0.2">
      <c r="B609" s="41"/>
      <c r="D609" s="329" t="s">
        <v>281</v>
      </c>
      <c r="J609" s="327" t="s">
        <v>286</v>
      </c>
      <c r="K609" s="328" t="s">
        <v>259</v>
      </c>
      <c r="L609" s="329" t="s">
        <v>260</v>
      </c>
      <c r="M609" s="43"/>
      <c r="N609" s="41"/>
      <c r="AJ609" s="301"/>
      <c r="AK609" s="301"/>
    </row>
    <row r="610" spans="2:37" x14ac:dyDescent="0.2">
      <c r="B610" s="41"/>
      <c r="D610" s="329" t="s">
        <v>283</v>
      </c>
      <c r="J610" s="327" t="s">
        <v>288</v>
      </c>
      <c r="K610" s="328" t="s">
        <v>640</v>
      </c>
      <c r="L610" s="329" t="s">
        <v>260</v>
      </c>
      <c r="M610" s="43"/>
      <c r="N610" s="41"/>
      <c r="AJ610" s="301"/>
      <c r="AK610" s="301"/>
    </row>
    <row r="611" spans="2:37" x14ac:dyDescent="0.2">
      <c r="B611" s="41"/>
      <c r="D611" s="329" t="s">
        <v>285</v>
      </c>
      <c r="J611" s="327" t="s">
        <v>291</v>
      </c>
      <c r="K611" s="328" t="s">
        <v>263</v>
      </c>
      <c r="L611" s="329" t="s">
        <v>260</v>
      </c>
      <c r="M611" s="43"/>
      <c r="N611" s="41"/>
      <c r="AJ611" s="301"/>
      <c r="AK611" s="301"/>
    </row>
    <row r="612" spans="2:37" x14ac:dyDescent="0.2">
      <c r="B612" s="41"/>
      <c r="D612" s="329" t="s">
        <v>287</v>
      </c>
      <c r="J612" s="327" t="s">
        <v>293</v>
      </c>
      <c r="K612" s="328" t="s">
        <v>263</v>
      </c>
      <c r="L612" s="329" t="s">
        <v>260</v>
      </c>
      <c r="M612" s="43"/>
      <c r="N612" s="41"/>
      <c r="AJ612" s="301"/>
      <c r="AK612" s="301"/>
    </row>
    <row r="613" spans="2:37" x14ac:dyDescent="0.2">
      <c r="D613" s="329" t="s">
        <v>289</v>
      </c>
      <c r="J613" s="327" t="s">
        <v>295</v>
      </c>
      <c r="K613" s="328" t="s">
        <v>259</v>
      </c>
      <c r="L613" s="329" t="s">
        <v>260</v>
      </c>
      <c r="M613" s="43"/>
      <c r="N613" s="41"/>
      <c r="AJ613" s="301"/>
      <c r="AK613" s="301"/>
    </row>
    <row r="614" spans="2:37" x14ac:dyDescent="0.2">
      <c r="B614" s="41"/>
      <c r="D614" s="329" t="s">
        <v>290</v>
      </c>
      <c r="J614" s="327" t="s">
        <v>297</v>
      </c>
      <c r="K614" s="328" t="s">
        <v>259</v>
      </c>
      <c r="L614" s="329" t="s">
        <v>260</v>
      </c>
      <c r="M614" s="43"/>
      <c r="N614" s="41"/>
      <c r="AJ614" s="301"/>
      <c r="AK614" s="301"/>
    </row>
    <row r="615" spans="2:37" x14ac:dyDescent="0.2">
      <c r="B615" s="41"/>
      <c r="D615" s="329" t="s">
        <v>292</v>
      </c>
      <c r="J615" s="327" t="s">
        <v>298</v>
      </c>
      <c r="K615" s="328" t="s">
        <v>263</v>
      </c>
      <c r="L615" s="329" t="s">
        <v>260</v>
      </c>
      <c r="M615" s="43"/>
      <c r="N615" s="41"/>
      <c r="AJ615" s="301"/>
      <c r="AK615" s="301"/>
    </row>
    <row r="616" spans="2:37" x14ac:dyDescent="0.2">
      <c r="B616" s="41"/>
      <c r="D616" s="329" t="s">
        <v>294</v>
      </c>
      <c r="J616" s="327" t="s">
        <v>299</v>
      </c>
      <c r="K616" s="328" t="s">
        <v>300</v>
      </c>
      <c r="L616" s="329" t="s">
        <v>260</v>
      </c>
      <c r="M616" s="43"/>
      <c r="N616" s="41"/>
      <c r="AJ616" s="301"/>
      <c r="AK616" s="301"/>
    </row>
    <row r="617" spans="2:37" x14ac:dyDescent="0.2">
      <c r="B617" s="41"/>
      <c r="D617" s="329" t="s">
        <v>296</v>
      </c>
      <c r="J617" s="327" t="s">
        <v>301</v>
      </c>
      <c r="K617" s="328" t="s">
        <v>259</v>
      </c>
      <c r="L617" s="329" t="s">
        <v>260</v>
      </c>
      <c r="M617" s="43"/>
      <c r="N617" s="41"/>
      <c r="AJ617" s="301"/>
      <c r="AK617" s="301"/>
    </row>
    <row r="618" spans="2:37" x14ac:dyDescent="0.2">
      <c r="B618" s="41"/>
      <c r="J618" s="327" t="s">
        <v>302</v>
      </c>
      <c r="K618" s="328" t="s">
        <v>270</v>
      </c>
      <c r="L618" s="329" t="s">
        <v>260</v>
      </c>
      <c r="M618" s="43"/>
      <c r="N618" s="41"/>
      <c r="AJ618" s="301"/>
      <c r="AK618" s="301"/>
    </row>
    <row r="619" spans="2:37" x14ac:dyDescent="0.2">
      <c r="B619" s="41"/>
      <c r="J619" s="327" t="s">
        <v>303</v>
      </c>
      <c r="K619" s="328" t="s">
        <v>640</v>
      </c>
      <c r="L619" s="329" t="s">
        <v>260</v>
      </c>
      <c r="M619" s="43"/>
      <c r="N619" s="41"/>
      <c r="AJ619" s="301"/>
      <c r="AK619" s="301"/>
    </row>
    <row r="620" spans="2:37" x14ac:dyDescent="0.2">
      <c r="B620" s="41"/>
      <c r="J620" s="327" t="s">
        <v>304</v>
      </c>
      <c r="K620" s="328" t="s">
        <v>263</v>
      </c>
      <c r="L620" s="329" t="s">
        <v>260</v>
      </c>
      <c r="M620" s="43"/>
      <c r="N620" s="41"/>
      <c r="AJ620" s="301"/>
      <c r="AK620" s="301"/>
    </row>
    <row r="621" spans="2:37" x14ac:dyDescent="0.2">
      <c r="B621" s="41"/>
      <c r="J621" s="327" t="s">
        <v>305</v>
      </c>
      <c r="K621" s="328" t="s">
        <v>270</v>
      </c>
      <c r="L621" s="329" t="s">
        <v>260</v>
      </c>
      <c r="M621" s="43"/>
      <c r="N621" s="41"/>
      <c r="AJ621" s="301"/>
      <c r="AK621" s="301"/>
    </row>
    <row r="622" spans="2:37" x14ac:dyDescent="0.2">
      <c r="B622" s="41"/>
      <c r="J622" s="327" t="s">
        <v>306</v>
      </c>
      <c r="K622" s="328" t="s">
        <v>640</v>
      </c>
      <c r="L622" s="329" t="s">
        <v>260</v>
      </c>
      <c r="AJ622" s="301"/>
      <c r="AK622" s="301"/>
    </row>
    <row r="623" spans="2:37" x14ac:dyDescent="0.2">
      <c r="B623" s="41"/>
      <c r="J623" s="327" t="s">
        <v>307</v>
      </c>
      <c r="K623" s="328" t="s">
        <v>270</v>
      </c>
      <c r="L623" s="329" t="s">
        <v>260</v>
      </c>
      <c r="AJ623" s="301"/>
      <c r="AK623" s="301"/>
    </row>
    <row r="624" spans="2:37" x14ac:dyDescent="0.2">
      <c r="B624" s="41"/>
      <c r="J624" s="327" t="s">
        <v>308</v>
      </c>
      <c r="K624" s="328" t="s">
        <v>270</v>
      </c>
      <c r="L624" s="329" t="s">
        <v>260</v>
      </c>
      <c r="AJ624" s="301"/>
      <c r="AK624" s="301"/>
    </row>
    <row r="625" spans="2:37" x14ac:dyDescent="0.2">
      <c r="B625" s="41"/>
      <c r="J625" s="327" t="s">
        <v>309</v>
      </c>
      <c r="K625" s="328" t="s">
        <v>270</v>
      </c>
      <c r="L625" s="329" t="s">
        <v>260</v>
      </c>
      <c r="AJ625" s="301"/>
      <c r="AK625" s="301"/>
    </row>
    <row r="626" spans="2:37" x14ac:dyDescent="0.2">
      <c r="B626" s="41"/>
      <c r="J626" s="327" t="s">
        <v>310</v>
      </c>
      <c r="K626" s="328" t="s">
        <v>259</v>
      </c>
      <c r="L626" s="329" t="s">
        <v>260</v>
      </c>
      <c r="AJ626" s="301"/>
      <c r="AK626" s="301"/>
    </row>
    <row r="627" spans="2:37" x14ac:dyDescent="0.2">
      <c r="B627" s="41"/>
      <c r="J627" s="327" t="s">
        <v>311</v>
      </c>
      <c r="K627" s="328" t="s">
        <v>263</v>
      </c>
      <c r="L627" s="329" t="s">
        <v>260</v>
      </c>
      <c r="AJ627" s="301"/>
      <c r="AK627" s="301"/>
    </row>
    <row r="628" spans="2:37" x14ac:dyDescent="0.2">
      <c r="B628" s="41"/>
      <c r="J628" s="327" t="s">
        <v>312</v>
      </c>
      <c r="K628" s="328" t="s">
        <v>313</v>
      </c>
      <c r="L628" s="329" t="s">
        <v>260</v>
      </c>
      <c r="AJ628" s="301"/>
      <c r="AK628" s="301"/>
    </row>
    <row r="629" spans="2:37" x14ac:dyDescent="0.2">
      <c r="B629" s="41"/>
      <c r="J629" s="327" t="s">
        <v>314</v>
      </c>
      <c r="K629" s="328" t="s">
        <v>263</v>
      </c>
      <c r="L629" s="329" t="s">
        <v>260</v>
      </c>
      <c r="AJ629" s="301"/>
      <c r="AK629" s="301"/>
    </row>
    <row r="630" spans="2:37" x14ac:dyDescent="0.2">
      <c r="B630" s="41"/>
      <c r="J630" s="327" t="s">
        <v>641</v>
      </c>
      <c r="K630" s="328" t="s">
        <v>259</v>
      </c>
      <c r="L630" s="329" t="s">
        <v>260</v>
      </c>
      <c r="AJ630" s="301"/>
      <c r="AK630" s="301"/>
    </row>
    <row r="631" spans="2:37" x14ac:dyDescent="0.2">
      <c r="B631" s="41"/>
      <c r="J631" s="327" t="s">
        <v>315</v>
      </c>
      <c r="K631" s="328" t="s">
        <v>259</v>
      </c>
      <c r="L631" s="329" t="s">
        <v>260</v>
      </c>
      <c r="AJ631" s="301"/>
      <c r="AK631" s="301"/>
    </row>
    <row r="632" spans="2:37" x14ac:dyDescent="0.2">
      <c r="B632" s="41"/>
      <c r="J632" s="327" t="s">
        <v>316</v>
      </c>
      <c r="K632" s="328" t="s">
        <v>263</v>
      </c>
      <c r="L632" s="329" t="s">
        <v>260</v>
      </c>
      <c r="AJ632" s="301"/>
      <c r="AK632" s="301"/>
    </row>
    <row r="633" spans="2:37" x14ac:dyDescent="0.2">
      <c r="B633" s="41"/>
      <c r="J633" s="327" t="s">
        <v>317</v>
      </c>
      <c r="K633" s="328" t="s">
        <v>259</v>
      </c>
      <c r="L633" s="329" t="s">
        <v>260</v>
      </c>
      <c r="AJ633" s="301"/>
      <c r="AK633" s="301"/>
    </row>
    <row r="634" spans="2:37" x14ac:dyDescent="0.2">
      <c r="B634" s="41"/>
      <c r="J634" s="327" t="s">
        <v>318</v>
      </c>
      <c r="K634" s="328" t="s">
        <v>640</v>
      </c>
      <c r="L634" s="329" t="s">
        <v>260</v>
      </c>
      <c r="AJ634" s="301"/>
      <c r="AK634" s="301"/>
    </row>
    <row r="635" spans="2:37" x14ac:dyDescent="0.2">
      <c r="B635" s="41"/>
      <c r="J635" s="327" t="s">
        <v>319</v>
      </c>
      <c r="K635" s="328" t="s">
        <v>259</v>
      </c>
      <c r="L635" s="329" t="s">
        <v>260</v>
      </c>
      <c r="AJ635" s="301"/>
      <c r="AK635" s="301"/>
    </row>
    <row r="636" spans="2:37" x14ac:dyDescent="0.2">
      <c r="B636" s="41"/>
      <c r="J636" s="327" t="s">
        <v>320</v>
      </c>
      <c r="K636" s="328" t="s">
        <v>270</v>
      </c>
      <c r="L636" s="329" t="s">
        <v>260</v>
      </c>
      <c r="AJ636" s="301"/>
      <c r="AK636" s="301"/>
    </row>
    <row r="637" spans="2:37" x14ac:dyDescent="0.2">
      <c r="B637" s="41"/>
      <c r="J637" s="327" t="s">
        <v>321</v>
      </c>
      <c r="K637" s="328" t="s">
        <v>263</v>
      </c>
      <c r="L637" s="329" t="s">
        <v>260</v>
      </c>
      <c r="AJ637" s="301"/>
      <c r="AK637" s="301"/>
    </row>
    <row r="638" spans="2:37" x14ac:dyDescent="0.2">
      <c r="B638" s="41"/>
      <c r="J638" s="327" t="s">
        <v>322</v>
      </c>
      <c r="K638" s="328" t="s">
        <v>263</v>
      </c>
      <c r="L638" s="329" t="s">
        <v>260</v>
      </c>
      <c r="AJ638" s="301"/>
      <c r="AK638" s="301"/>
    </row>
    <row r="639" spans="2:37" x14ac:dyDescent="0.2">
      <c r="B639" s="41"/>
      <c r="J639" s="327" t="s">
        <v>642</v>
      </c>
      <c r="K639" s="328" t="s">
        <v>259</v>
      </c>
      <c r="L639" s="329" t="s">
        <v>260</v>
      </c>
      <c r="AJ639" s="301"/>
      <c r="AK639" s="301"/>
    </row>
    <row r="640" spans="2:37" x14ac:dyDescent="0.2">
      <c r="B640" s="41"/>
      <c r="J640" s="327" t="s">
        <v>323</v>
      </c>
      <c r="K640" s="328" t="s">
        <v>300</v>
      </c>
      <c r="L640" s="329" t="s">
        <v>260</v>
      </c>
      <c r="AJ640" s="301"/>
      <c r="AK640" s="301"/>
    </row>
    <row r="641" spans="2:37" x14ac:dyDescent="0.2">
      <c r="B641" s="41"/>
      <c r="J641" s="327" t="s">
        <v>324</v>
      </c>
      <c r="K641" s="328" t="s">
        <v>313</v>
      </c>
      <c r="L641" s="329" t="s">
        <v>260</v>
      </c>
      <c r="AJ641" s="301"/>
      <c r="AK641" s="301"/>
    </row>
    <row r="642" spans="2:37" x14ac:dyDescent="0.2">
      <c r="B642" s="41"/>
      <c r="J642" s="327" t="s">
        <v>325</v>
      </c>
      <c r="K642" s="328" t="s">
        <v>259</v>
      </c>
      <c r="L642" s="329" t="s">
        <v>260</v>
      </c>
      <c r="AJ642" s="301"/>
      <c r="AK642" s="301"/>
    </row>
    <row r="643" spans="2:37" x14ac:dyDescent="0.2">
      <c r="B643" s="41"/>
      <c r="J643" s="327" t="s">
        <v>326</v>
      </c>
      <c r="K643" s="328" t="s">
        <v>263</v>
      </c>
      <c r="L643" s="329" t="s">
        <v>260</v>
      </c>
      <c r="AJ643" s="301"/>
      <c r="AK643" s="301"/>
    </row>
    <row r="644" spans="2:37" ht="24" x14ac:dyDescent="0.2">
      <c r="B644" s="41"/>
      <c r="J644" s="327" t="s">
        <v>327</v>
      </c>
      <c r="K644" s="328" t="s">
        <v>263</v>
      </c>
      <c r="L644" s="329" t="s">
        <v>260</v>
      </c>
      <c r="AJ644" s="301"/>
      <c r="AK644" s="301"/>
    </row>
    <row r="645" spans="2:37" x14ac:dyDescent="0.2">
      <c r="B645" s="41"/>
      <c r="J645" s="327" t="s">
        <v>328</v>
      </c>
      <c r="K645" s="328" t="s">
        <v>263</v>
      </c>
      <c r="L645" s="329" t="s">
        <v>260</v>
      </c>
      <c r="AJ645" s="301"/>
      <c r="AK645" s="301"/>
    </row>
    <row r="646" spans="2:37" x14ac:dyDescent="0.2">
      <c r="B646" s="41"/>
      <c r="J646" s="327" t="s">
        <v>329</v>
      </c>
      <c r="K646" s="328" t="s">
        <v>270</v>
      </c>
      <c r="L646" s="329" t="s">
        <v>260</v>
      </c>
      <c r="AJ646" s="301"/>
      <c r="AK646" s="301"/>
    </row>
    <row r="647" spans="2:37" x14ac:dyDescent="0.2">
      <c r="B647" s="41"/>
      <c r="J647" s="327" t="s">
        <v>330</v>
      </c>
      <c r="K647" s="328" t="s">
        <v>259</v>
      </c>
      <c r="L647" s="329" t="s">
        <v>260</v>
      </c>
      <c r="AJ647" s="301"/>
      <c r="AK647" s="301"/>
    </row>
    <row r="648" spans="2:37" x14ac:dyDescent="0.2">
      <c r="B648" s="41"/>
      <c r="J648" s="327" t="s">
        <v>331</v>
      </c>
      <c r="K648" s="328" t="s">
        <v>270</v>
      </c>
      <c r="L648" s="329" t="s">
        <v>260</v>
      </c>
      <c r="AJ648" s="301"/>
      <c r="AK648" s="301"/>
    </row>
    <row r="649" spans="2:37" x14ac:dyDescent="0.2">
      <c r="B649" s="41"/>
      <c r="J649" s="327" t="s">
        <v>332</v>
      </c>
      <c r="K649" s="328" t="s">
        <v>270</v>
      </c>
      <c r="L649" s="329" t="s">
        <v>260</v>
      </c>
      <c r="AJ649" s="301"/>
      <c r="AK649" s="301"/>
    </row>
    <row r="650" spans="2:37" x14ac:dyDescent="0.2">
      <c r="B650" s="41"/>
      <c r="J650" s="327" t="s">
        <v>333</v>
      </c>
      <c r="K650" s="328" t="s">
        <v>300</v>
      </c>
      <c r="L650" s="329" t="s">
        <v>260</v>
      </c>
      <c r="AJ650" s="301"/>
      <c r="AK650" s="301"/>
    </row>
    <row r="651" spans="2:37" x14ac:dyDescent="0.2">
      <c r="B651" s="41"/>
      <c r="J651" s="327" t="s">
        <v>334</v>
      </c>
      <c r="K651" s="328" t="s">
        <v>263</v>
      </c>
      <c r="L651" s="329" t="s">
        <v>260</v>
      </c>
      <c r="AJ651" s="301"/>
      <c r="AK651" s="301"/>
    </row>
    <row r="652" spans="2:37" ht="24" x14ac:dyDescent="0.2">
      <c r="B652" s="41"/>
      <c r="J652" s="327" t="s">
        <v>335</v>
      </c>
      <c r="K652" s="328" t="s">
        <v>263</v>
      </c>
      <c r="L652" s="329" t="s">
        <v>260</v>
      </c>
      <c r="AJ652" s="301"/>
      <c r="AK652" s="301"/>
    </row>
    <row r="653" spans="2:37" ht="24" x14ac:dyDescent="0.2">
      <c r="B653" s="41"/>
      <c r="J653" s="327" t="s">
        <v>336</v>
      </c>
      <c r="K653" s="328" t="s">
        <v>263</v>
      </c>
      <c r="L653" s="329" t="s">
        <v>260</v>
      </c>
      <c r="AJ653" s="301"/>
      <c r="AK653" s="301"/>
    </row>
    <row r="654" spans="2:37" x14ac:dyDescent="0.2">
      <c r="B654" s="41"/>
      <c r="J654" s="327" t="s">
        <v>337</v>
      </c>
      <c r="K654" s="328" t="s">
        <v>259</v>
      </c>
      <c r="L654" s="329" t="s">
        <v>260</v>
      </c>
      <c r="AJ654" s="301"/>
      <c r="AK654" s="301"/>
    </row>
    <row r="655" spans="2:37" x14ac:dyDescent="0.2">
      <c r="B655" s="41"/>
      <c r="J655" s="327" t="s">
        <v>338</v>
      </c>
      <c r="K655" s="328" t="s">
        <v>259</v>
      </c>
      <c r="L655" s="329" t="s">
        <v>260</v>
      </c>
      <c r="AJ655" s="301"/>
      <c r="AK655" s="301"/>
    </row>
    <row r="656" spans="2:37" x14ac:dyDescent="0.2">
      <c r="B656" s="41"/>
      <c r="J656" s="327" t="s">
        <v>339</v>
      </c>
      <c r="K656" s="328" t="s">
        <v>259</v>
      </c>
      <c r="L656" s="329" t="s">
        <v>260</v>
      </c>
      <c r="AJ656" s="301"/>
      <c r="AK656" s="301"/>
    </row>
    <row r="657" spans="2:37" x14ac:dyDescent="0.2">
      <c r="B657" s="41"/>
      <c r="J657" s="327" t="s">
        <v>643</v>
      </c>
      <c r="K657" s="328" t="s">
        <v>259</v>
      </c>
      <c r="L657" s="329" t="s">
        <v>260</v>
      </c>
      <c r="AJ657" s="301"/>
      <c r="AK657" s="301"/>
    </row>
    <row r="658" spans="2:37" x14ac:dyDescent="0.2">
      <c r="B658" s="41"/>
      <c r="J658" s="327" t="s">
        <v>644</v>
      </c>
      <c r="K658" s="328" t="s">
        <v>259</v>
      </c>
      <c r="L658" s="329" t="s">
        <v>260</v>
      </c>
      <c r="AJ658" s="301"/>
      <c r="AK658" s="301"/>
    </row>
    <row r="659" spans="2:37" x14ac:dyDescent="0.2">
      <c r="B659" s="41"/>
      <c r="J659" s="327" t="s">
        <v>340</v>
      </c>
      <c r="K659" s="328" t="s">
        <v>313</v>
      </c>
      <c r="L659" s="329" t="s">
        <v>260</v>
      </c>
      <c r="AJ659" s="301"/>
      <c r="AK659" s="301"/>
    </row>
    <row r="660" spans="2:37" x14ac:dyDescent="0.2">
      <c r="B660" s="41"/>
      <c r="J660" s="327" t="s">
        <v>341</v>
      </c>
      <c r="K660" s="328" t="s">
        <v>263</v>
      </c>
      <c r="L660" s="329" t="s">
        <v>260</v>
      </c>
      <c r="AJ660" s="301"/>
      <c r="AK660" s="301"/>
    </row>
    <row r="661" spans="2:37" x14ac:dyDescent="0.2">
      <c r="B661" s="41"/>
      <c r="J661" s="327" t="s">
        <v>342</v>
      </c>
      <c r="K661" s="328" t="s">
        <v>270</v>
      </c>
      <c r="L661" s="329" t="s">
        <v>260</v>
      </c>
      <c r="AJ661" s="301"/>
      <c r="AK661" s="301"/>
    </row>
    <row r="662" spans="2:37" x14ac:dyDescent="0.2">
      <c r="B662" s="41"/>
      <c r="J662" s="327" t="s">
        <v>645</v>
      </c>
      <c r="K662" s="328" t="s">
        <v>263</v>
      </c>
      <c r="L662" s="329" t="s">
        <v>260</v>
      </c>
      <c r="AJ662" s="301"/>
      <c r="AK662" s="301"/>
    </row>
    <row r="663" spans="2:37" x14ac:dyDescent="0.2">
      <c r="B663" s="41"/>
      <c r="J663" s="327" t="s">
        <v>343</v>
      </c>
      <c r="K663" s="328" t="s">
        <v>313</v>
      </c>
      <c r="L663" s="329" t="s">
        <v>260</v>
      </c>
      <c r="AJ663" s="301"/>
      <c r="AK663" s="301"/>
    </row>
    <row r="664" spans="2:37" x14ac:dyDescent="0.2">
      <c r="B664" s="41"/>
      <c r="J664" s="327" t="s">
        <v>344</v>
      </c>
      <c r="K664" s="328" t="s">
        <v>263</v>
      </c>
      <c r="L664" s="329" t="s">
        <v>260</v>
      </c>
      <c r="AJ664" s="301"/>
      <c r="AK664" s="301"/>
    </row>
    <row r="665" spans="2:37" x14ac:dyDescent="0.2">
      <c r="B665" s="41"/>
      <c r="J665" s="327" t="s">
        <v>345</v>
      </c>
      <c r="K665" s="328" t="s">
        <v>263</v>
      </c>
      <c r="L665" s="329" t="s">
        <v>260</v>
      </c>
      <c r="AJ665" s="301"/>
      <c r="AK665" s="301"/>
    </row>
    <row r="666" spans="2:37" x14ac:dyDescent="0.2">
      <c r="B666" s="41"/>
      <c r="J666" s="327" t="s">
        <v>346</v>
      </c>
      <c r="K666" s="328" t="s">
        <v>313</v>
      </c>
      <c r="L666" s="329" t="s">
        <v>260</v>
      </c>
      <c r="AJ666" s="301"/>
      <c r="AK666" s="301"/>
    </row>
    <row r="667" spans="2:37" x14ac:dyDescent="0.2">
      <c r="B667" s="41"/>
      <c r="J667" s="327" t="s">
        <v>347</v>
      </c>
      <c r="K667" s="328" t="s">
        <v>259</v>
      </c>
      <c r="L667" s="329" t="s">
        <v>260</v>
      </c>
      <c r="AJ667" s="301"/>
      <c r="AK667" s="301"/>
    </row>
    <row r="668" spans="2:37" x14ac:dyDescent="0.2">
      <c r="B668" s="41"/>
      <c r="J668" s="327" t="s">
        <v>348</v>
      </c>
      <c r="K668" s="328" t="s">
        <v>270</v>
      </c>
      <c r="L668" s="329" t="s">
        <v>260</v>
      </c>
      <c r="AJ668" s="301"/>
      <c r="AK668" s="301"/>
    </row>
    <row r="669" spans="2:37" x14ac:dyDescent="0.2">
      <c r="B669" s="41"/>
      <c r="H669" s="333"/>
      <c r="J669" s="327" t="s">
        <v>349</v>
      </c>
      <c r="K669" s="328" t="s">
        <v>259</v>
      </c>
      <c r="L669" s="329" t="s">
        <v>260</v>
      </c>
      <c r="AJ669" s="301"/>
      <c r="AK669" s="301"/>
    </row>
    <row r="670" spans="2:37" x14ac:dyDescent="0.2">
      <c r="B670" s="41"/>
      <c r="H670" s="333"/>
      <c r="J670" s="327" t="s">
        <v>350</v>
      </c>
      <c r="K670" s="328" t="s">
        <v>270</v>
      </c>
      <c r="L670" s="329" t="s">
        <v>260</v>
      </c>
      <c r="AJ670" s="301"/>
      <c r="AK670" s="301"/>
    </row>
    <row r="671" spans="2:37" x14ac:dyDescent="0.2">
      <c r="B671" s="334"/>
      <c r="H671" s="333"/>
      <c r="J671" s="327" t="s">
        <v>351</v>
      </c>
      <c r="K671" s="328" t="s">
        <v>259</v>
      </c>
      <c r="L671" s="329" t="s">
        <v>260</v>
      </c>
      <c r="AJ671" s="301"/>
      <c r="AK671" s="301"/>
    </row>
    <row r="672" spans="2:37" x14ac:dyDescent="0.2">
      <c r="B672" s="334"/>
      <c r="C672" s="333"/>
      <c r="D672" s="333"/>
      <c r="H672" s="333"/>
      <c r="J672" s="327" t="s">
        <v>646</v>
      </c>
      <c r="K672" s="328" t="s">
        <v>259</v>
      </c>
      <c r="L672" s="329" t="s">
        <v>260</v>
      </c>
      <c r="AJ672" s="301"/>
      <c r="AK672" s="301"/>
    </row>
    <row r="673" spans="2:37" x14ac:dyDescent="0.2">
      <c r="B673" s="334"/>
      <c r="C673" s="333"/>
      <c r="D673" s="333"/>
      <c r="G673" s="333"/>
      <c r="H673" s="333"/>
      <c r="J673" s="327" t="s">
        <v>352</v>
      </c>
      <c r="K673" s="328" t="s">
        <v>300</v>
      </c>
      <c r="L673" s="329" t="s">
        <v>260</v>
      </c>
      <c r="AJ673" s="301"/>
      <c r="AK673" s="301"/>
    </row>
    <row r="674" spans="2:37" x14ac:dyDescent="0.2">
      <c r="B674" s="334"/>
      <c r="C674" s="333"/>
      <c r="D674" s="333"/>
      <c r="F674" s="333"/>
      <c r="G674" s="333"/>
      <c r="H674" s="333"/>
      <c r="J674" s="327" t="s">
        <v>353</v>
      </c>
      <c r="K674" s="328" t="s">
        <v>259</v>
      </c>
      <c r="L674" s="329" t="s">
        <v>260</v>
      </c>
      <c r="AJ674" s="301"/>
      <c r="AK674" s="301"/>
    </row>
    <row r="675" spans="2:37" x14ac:dyDescent="0.2">
      <c r="B675" s="334"/>
      <c r="C675" s="333"/>
      <c r="D675" s="333"/>
      <c r="F675" s="333"/>
      <c r="G675" s="333"/>
      <c r="H675" s="333"/>
      <c r="J675" s="327" t="s">
        <v>354</v>
      </c>
      <c r="K675" s="328" t="s">
        <v>259</v>
      </c>
      <c r="L675" s="329" t="s">
        <v>260</v>
      </c>
      <c r="AJ675" s="301"/>
      <c r="AK675" s="301"/>
    </row>
    <row r="676" spans="2:37" x14ac:dyDescent="0.2">
      <c r="B676" s="334"/>
      <c r="C676" s="333"/>
      <c r="D676" s="333"/>
      <c r="F676" s="333"/>
      <c r="G676" s="333"/>
      <c r="H676" s="333"/>
      <c r="J676" s="327" t="s">
        <v>355</v>
      </c>
      <c r="K676" s="328" t="s">
        <v>263</v>
      </c>
      <c r="L676" s="329" t="s">
        <v>260</v>
      </c>
      <c r="AJ676" s="301"/>
      <c r="AK676" s="301"/>
    </row>
    <row r="677" spans="2:37" x14ac:dyDescent="0.2">
      <c r="B677" s="334"/>
      <c r="C677" s="333"/>
      <c r="D677" s="333"/>
      <c r="F677" s="333"/>
      <c r="G677" s="333"/>
      <c r="H677" s="333"/>
      <c r="J677" s="327" t="s">
        <v>356</v>
      </c>
      <c r="K677" s="328" t="s">
        <v>259</v>
      </c>
      <c r="L677" s="329" t="s">
        <v>260</v>
      </c>
      <c r="AJ677" s="301"/>
      <c r="AK677" s="301"/>
    </row>
    <row r="678" spans="2:37" x14ac:dyDescent="0.2">
      <c r="B678" s="334"/>
      <c r="C678" s="333"/>
      <c r="D678" s="333"/>
      <c r="F678" s="333"/>
      <c r="G678" s="333"/>
      <c r="H678" s="333"/>
      <c r="J678" s="327" t="s">
        <v>357</v>
      </c>
      <c r="K678" s="328" t="s">
        <v>313</v>
      </c>
      <c r="L678" s="329" t="s">
        <v>260</v>
      </c>
      <c r="AJ678" s="301"/>
      <c r="AK678" s="301"/>
    </row>
    <row r="679" spans="2:37" x14ac:dyDescent="0.2">
      <c r="B679" s="334"/>
      <c r="C679" s="333"/>
      <c r="D679" s="333"/>
      <c r="E679" s="334"/>
      <c r="F679" s="333"/>
      <c r="G679" s="333"/>
      <c r="H679" s="333"/>
      <c r="J679" s="327" t="s">
        <v>647</v>
      </c>
      <c r="K679" s="328" t="s">
        <v>263</v>
      </c>
      <c r="L679" s="329" t="s">
        <v>260</v>
      </c>
      <c r="AJ679" s="301"/>
      <c r="AK679" s="301"/>
    </row>
    <row r="680" spans="2:37" x14ac:dyDescent="0.2">
      <c r="B680" s="334"/>
      <c r="C680" s="333"/>
      <c r="D680" s="333"/>
      <c r="E680" s="334"/>
      <c r="F680" s="333"/>
      <c r="G680" s="333"/>
      <c r="H680" s="333"/>
      <c r="J680" s="327" t="s">
        <v>358</v>
      </c>
      <c r="K680" s="328" t="s">
        <v>300</v>
      </c>
      <c r="L680" s="329" t="s">
        <v>260</v>
      </c>
      <c r="AJ680" s="301"/>
      <c r="AK680" s="301"/>
    </row>
    <row r="681" spans="2:37" x14ac:dyDescent="0.2">
      <c r="B681" s="334"/>
      <c r="C681" s="333"/>
      <c r="D681" s="333"/>
      <c r="E681" s="334"/>
      <c r="F681" s="333"/>
      <c r="G681" s="333"/>
      <c r="H681" s="333"/>
      <c r="J681" s="327" t="s">
        <v>648</v>
      </c>
      <c r="K681" s="328" t="s">
        <v>313</v>
      </c>
      <c r="L681" s="329" t="s">
        <v>260</v>
      </c>
      <c r="AJ681" s="301"/>
      <c r="AK681" s="301"/>
    </row>
    <row r="682" spans="2:37" x14ac:dyDescent="0.2">
      <c r="B682" s="334"/>
      <c r="C682" s="333"/>
      <c r="D682" s="333"/>
      <c r="E682" s="334"/>
      <c r="F682" s="333"/>
      <c r="G682" s="333"/>
      <c r="H682" s="333"/>
      <c r="J682" s="327" t="s">
        <v>359</v>
      </c>
      <c r="K682" s="328" t="s">
        <v>263</v>
      </c>
      <c r="L682" s="329" t="s">
        <v>260</v>
      </c>
      <c r="AJ682" s="301"/>
      <c r="AK682" s="301"/>
    </row>
    <row r="683" spans="2:37" x14ac:dyDescent="0.2">
      <c r="B683" s="334"/>
      <c r="C683" s="333"/>
      <c r="D683" s="333"/>
      <c r="E683" s="334"/>
      <c r="F683" s="333"/>
      <c r="G683" s="333"/>
      <c r="H683" s="333"/>
      <c r="J683" s="327" t="s">
        <v>360</v>
      </c>
      <c r="K683" s="328" t="s">
        <v>300</v>
      </c>
      <c r="L683" s="329" t="s">
        <v>260</v>
      </c>
      <c r="AJ683" s="301"/>
      <c r="AK683" s="301"/>
    </row>
    <row r="684" spans="2:37" x14ac:dyDescent="0.2">
      <c r="B684" s="334"/>
      <c r="C684" s="333"/>
      <c r="D684" s="333"/>
      <c r="E684" s="334"/>
      <c r="F684" s="333"/>
      <c r="G684" s="333"/>
      <c r="H684" s="333"/>
      <c r="J684" s="327" t="s">
        <v>361</v>
      </c>
      <c r="K684" s="328" t="s">
        <v>313</v>
      </c>
      <c r="L684" s="329" t="s">
        <v>260</v>
      </c>
      <c r="AJ684" s="301"/>
      <c r="AK684" s="301"/>
    </row>
    <row r="685" spans="2:37" x14ac:dyDescent="0.2">
      <c r="B685" s="334"/>
      <c r="C685" s="333"/>
      <c r="D685" s="333"/>
      <c r="E685" s="334"/>
      <c r="F685" s="333"/>
      <c r="G685" s="333"/>
      <c r="H685" s="333"/>
      <c r="J685" s="327" t="s">
        <v>362</v>
      </c>
      <c r="K685" s="328" t="s">
        <v>259</v>
      </c>
      <c r="L685" s="329" t="s">
        <v>260</v>
      </c>
      <c r="AJ685" s="301"/>
      <c r="AK685" s="301"/>
    </row>
    <row r="686" spans="2:37" x14ac:dyDescent="0.2">
      <c r="B686" s="334"/>
      <c r="C686" s="333"/>
      <c r="D686" s="333"/>
      <c r="E686" s="334"/>
      <c r="F686" s="333"/>
      <c r="G686" s="333"/>
      <c r="H686" s="333"/>
      <c r="J686" s="327" t="s">
        <v>363</v>
      </c>
      <c r="K686" s="328" t="s">
        <v>259</v>
      </c>
      <c r="L686" s="329" t="s">
        <v>260</v>
      </c>
      <c r="AJ686" s="301"/>
      <c r="AK686" s="301"/>
    </row>
    <row r="687" spans="2:37" x14ac:dyDescent="0.2">
      <c r="B687" s="334"/>
      <c r="C687" s="333"/>
      <c r="D687" s="333"/>
      <c r="E687" s="334"/>
      <c r="F687" s="333"/>
      <c r="G687" s="333"/>
      <c r="H687" s="333"/>
      <c r="J687" s="327" t="s">
        <v>364</v>
      </c>
      <c r="K687" s="328" t="s">
        <v>259</v>
      </c>
      <c r="L687" s="329" t="s">
        <v>260</v>
      </c>
      <c r="AJ687" s="301"/>
      <c r="AK687" s="301"/>
    </row>
    <row r="688" spans="2:37" x14ac:dyDescent="0.2">
      <c r="B688" s="334"/>
      <c r="C688" s="333"/>
      <c r="D688" s="333"/>
      <c r="E688" s="334"/>
      <c r="F688" s="333"/>
      <c r="G688" s="333"/>
      <c r="H688" s="333"/>
      <c r="J688" s="327" t="s">
        <v>365</v>
      </c>
      <c r="K688" s="328" t="s">
        <v>259</v>
      </c>
      <c r="L688" s="329" t="s">
        <v>260</v>
      </c>
      <c r="AJ688" s="301"/>
      <c r="AK688" s="301"/>
    </row>
    <row r="689" spans="2:37" x14ac:dyDescent="0.2">
      <c r="B689" s="334"/>
      <c r="C689" s="333"/>
      <c r="D689" s="333"/>
      <c r="E689" s="334"/>
      <c r="F689" s="333"/>
      <c r="G689" s="333"/>
      <c r="H689" s="333"/>
      <c r="J689" s="327" t="s">
        <v>366</v>
      </c>
      <c r="K689" s="328" t="s">
        <v>300</v>
      </c>
      <c r="L689" s="329" t="s">
        <v>260</v>
      </c>
      <c r="AJ689" s="301"/>
      <c r="AK689" s="301"/>
    </row>
    <row r="690" spans="2:37" x14ac:dyDescent="0.2">
      <c r="B690" s="334"/>
      <c r="C690" s="333"/>
      <c r="D690" s="333"/>
      <c r="E690" s="334"/>
      <c r="F690" s="333"/>
      <c r="G690" s="333"/>
      <c r="H690" s="333"/>
      <c r="J690" s="327" t="s">
        <v>367</v>
      </c>
      <c r="K690" s="328" t="s">
        <v>270</v>
      </c>
      <c r="L690" s="329" t="s">
        <v>260</v>
      </c>
      <c r="AJ690" s="301"/>
      <c r="AK690" s="301"/>
    </row>
    <row r="691" spans="2:37" x14ac:dyDescent="0.2">
      <c r="B691" s="334"/>
      <c r="C691" s="333"/>
      <c r="D691" s="333"/>
      <c r="E691" s="334"/>
      <c r="F691" s="333"/>
      <c r="G691" s="333"/>
      <c r="H691" s="333"/>
      <c r="J691" s="327" t="s">
        <v>368</v>
      </c>
      <c r="K691" s="328" t="s">
        <v>270</v>
      </c>
      <c r="L691" s="329" t="s">
        <v>260</v>
      </c>
      <c r="AJ691" s="301"/>
      <c r="AK691" s="301"/>
    </row>
    <row r="692" spans="2:37" x14ac:dyDescent="0.2">
      <c r="B692" s="334"/>
      <c r="C692" s="333"/>
      <c r="D692" s="333"/>
      <c r="E692" s="334"/>
      <c r="F692" s="333"/>
      <c r="G692" s="333"/>
      <c r="H692" s="333"/>
      <c r="J692" s="327" t="s">
        <v>369</v>
      </c>
      <c r="K692" s="328" t="s">
        <v>259</v>
      </c>
      <c r="L692" s="329" t="s">
        <v>260</v>
      </c>
      <c r="AJ692" s="301"/>
      <c r="AK692" s="301"/>
    </row>
    <row r="693" spans="2:37" x14ac:dyDescent="0.2">
      <c r="B693" s="334"/>
      <c r="C693" s="333"/>
      <c r="D693" s="333"/>
      <c r="E693" s="334"/>
      <c r="F693" s="333"/>
      <c r="G693" s="333"/>
      <c r="H693" s="333"/>
      <c r="J693" s="327" t="s">
        <v>370</v>
      </c>
      <c r="K693" s="328" t="s">
        <v>259</v>
      </c>
      <c r="L693" s="329" t="s">
        <v>260</v>
      </c>
      <c r="AJ693" s="301"/>
      <c r="AK693" s="301"/>
    </row>
    <row r="694" spans="2:37" x14ac:dyDescent="0.2">
      <c r="B694" s="334"/>
      <c r="C694" s="333"/>
      <c r="D694" s="333"/>
      <c r="E694" s="334"/>
      <c r="F694" s="333"/>
      <c r="G694" s="333"/>
      <c r="H694" s="333"/>
      <c r="J694" s="327" t="s">
        <v>371</v>
      </c>
      <c r="K694" s="328" t="s">
        <v>270</v>
      </c>
      <c r="L694" s="329" t="s">
        <v>260</v>
      </c>
      <c r="AJ694" s="301"/>
      <c r="AK694" s="301"/>
    </row>
    <row r="695" spans="2:37" x14ac:dyDescent="0.2">
      <c r="B695" s="334"/>
      <c r="C695" s="333"/>
      <c r="D695" s="333"/>
      <c r="E695" s="334"/>
      <c r="F695" s="333"/>
      <c r="G695" s="333"/>
      <c r="H695" s="333"/>
      <c r="J695" s="327" t="s">
        <v>372</v>
      </c>
      <c r="K695" s="328" t="s">
        <v>300</v>
      </c>
      <c r="L695" s="329" t="s">
        <v>260</v>
      </c>
      <c r="AJ695" s="301"/>
      <c r="AK695" s="301"/>
    </row>
    <row r="696" spans="2:37" x14ac:dyDescent="0.2">
      <c r="B696" s="334"/>
      <c r="C696" s="333"/>
      <c r="D696" s="333"/>
      <c r="E696" s="334"/>
      <c r="F696" s="333"/>
      <c r="G696" s="333"/>
      <c r="H696" s="333"/>
      <c r="J696" s="327" t="s">
        <v>373</v>
      </c>
      <c r="K696" s="328" t="s">
        <v>270</v>
      </c>
      <c r="L696" s="329" t="s">
        <v>260</v>
      </c>
      <c r="AJ696" s="301"/>
      <c r="AK696" s="301"/>
    </row>
    <row r="697" spans="2:37" x14ac:dyDescent="0.2">
      <c r="B697" s="334"/>
      <c r="C697" s="333"/>
      <c r="D697" s="333"/>
      <c r="E697" s="334"/>
      <c r="F697" s="333"/>
      <c r="G697" s="333"/>
      <c r="H697" s="333"/>
      <c r="J697" s="327" t="s">
        <v>374</v>
      </c>
      <c r="K697" s="328" t="s">
        <v>259</v>
      </c>
      <c r="L697" s="329" t="s">
        <v>260</v>
      </c>
      <c r="AJ697" s="301"/>
      <c r="AK697" s="301"/>
    </row>
    <row r="698" spans="2:37" x14ac:dyDescent="0.2">
      <c r="B698" s="334"/>
      <c r="C698" s="333"/>
      <c r="D698" s="333"/>
      <c r="E698" s="334"/>
      <c r="F698" s="333"/>
      <c r="G698" s="333"/>
      <c r="H698" s="333"/>
      <c r="J698" s="327" t="s">
        <v>375</v>
      </c>
      <c r="K698" s="328" t="s">
        <v>263</v>
      </c>
      <c r="L698" s="329" t="s">
        <v>260</v>
      </c>
      <c r="AJ698" s="301"/>
      <c r="AK698" s="301"/>
    </row>
    <row r="699" spans="2:37" x14ac:dyDescent="0.2">
      <c r="B699" s="334"/>
      <c r="C699" s="333"/>
      <c r="D699" s="333"/>
      <c r="E699" s="334"/>
      <c r="F699" s="333"/>
      <c r="G699" s="333"/>
      <c r="H699" s="333"/>
      <c r="J699" s="327" t="s">
        <v>376</v>
      </c>
      <c r="K699" s="328" t="s">
        <v>263</v>
      </c>
      <c r="L699" s="329" t="s">
        <v>260</v>
      </c>
      <c r="AJ699" s="301"/>
      <c r="AK699" s="301"/>
    </row>
    <row r="700" spans="2:37" x14ac:dyDescent="0.2">
      <c r="B700" s="334"/>
      <c r="C700" s="333"/>
      <c r="D700" s="333"/>
      <c r="E700" s="334"/>
      <c r="F700" s="333"/>
      <c r="G700" s="333"/>
      <c r="H700" s="333"/>
      <c r="J700" s="327" t="s">
        <v>377</v>
      </c>
      <c r="K700" s="328" t="s">
        <v>300</v>
      </c>
      <c r="L700" s="329" t="s">
        <v>260</v>
      </c>
      <c r="AJ700" s="301"/>
      <c r="AK700" s="301"/>
    </row>
    <row r="701" spans="2:37" x14ac:dyDescent="0.2">
      <c r="B701" s="334"/>
      <c r="C701" s="333"/>
      <c r="D701" s="333"/>
      <c r="E701" s="334"/>
      <c r="F701" s="333"/>
      <c r="G701" s="333"/>
      <c r="H701" s="333"/>
      <c r="J701" s="327" t="s">
        <v>378</v>
      </c>
      <c r="K701" s="328" t="s">
        <v>313</v>
      </c>
      <c r="L701" s="329" t="s">
        <v>260</v>
      </c>
      <c r="AJ701" s="301"/>
      <c r="AK701" s="301"/>
    </row>
    <row r="702" spans="2:37" x14ac:dyDescent="0.2">
      <c r="B702" s="334"/>
      <c r="C702" s="333"/>
      <c r="D702" s="333"/>
      <c r="E702" s="334"/>
      <c r="F702" s="333"/>
      <c r="G702" s="333"/>
      <c r="H702" s="333"/>
      <c r="J702" s="327" t="s">
        <v>379</v>
      </c>
      <c r="K702" s="328" t="s">
        <v>259</v>
      </c>
      <c r="L702" s="329" t="s">
        <v>260</v>
      </c>
      <c r="AJ702" s="301"/>
      <c r="AK702" s="301"/>
    </row>
    <row r="703" spans="2:37" x14ac:dyDescent="0.2">
      <c r="B703" s="334"/>
      <c r="C703" s="333"/>
      <c r="D703" s="333"/>
      <c r="E703" s="334"/>
      <c r="F703" s="333"/>
      <c r="G703" s="333"/>
      <c r="H703" s="333"/>
      <c r="J703" s="327" t="s">
        <v>380</v>
      </c>
      <c r="K703" s="328" t="s">
        <v>300</v>
      </c>
      <c r="L703" s="329" t="s">
        <v>260</v>
      </c>
      <c r="AJ703" s="301"/>
      <c r="AK703" s="301"/>
    </row>
    <row r="704" spans="2:37" x14ac:dyDescent="0.2">
      <c r="B704" s="334"/>
      <c r="C704" s="333"/>
      <c r="D704" s="333"/>
      <c r="E704" s="334"/>
      <c r="F704" s="333"/>
      <c r="G704" s="333"/>
      <c r="H704" s="333"/>
      <c r="J704" s="327" t="s">
        <v>381</v>
      </c>
      <c r="K704" s="328" t="s">
        <v>259</v>
      </c>
      <c r="L704" s="329" t="s">
        <v>260</v>
      </c>
      <c r="AJ704" s="301"/>
      <c r="AK704" s="301"/>
    </row>
    <row r="705" spans="2:37" x14ac:dyDescent="0.2">
      <c r="B705" s="334"/>
      <c r="C705" s="333"/>
      <c r="D705" s="333"/>
      <c r="E705" s="334"/>
      <c r="F705" s="333"/>
      <c r="G705" s="333"/>
      <c r="H705" s="333"/>
      <c r="J705" s="327" t="s">
        <v>382</v>
      </c>
      <c r="K705" s="328" t="s">
        <v>263</v>
      </c>
      <c r="L705" s="329" t="s">
        <v>260</v>
      </c>
      <c r="AJ705" s="301"/>
      <c r="AK705" s="301"/>
    </row>
    <row r="706" spans="2:37" x14ac:dyDescent="0.2">
      <c r="B706" s="334"/>
      <c r="C706" s="333"/>
      <c r="D706" s="333"/>
      <c r="E706" s="334"/>
      <c r="F706" s="333"/>
      <c r="G706" s="333"/>
      <c r="H706" s="333"/>
      <c r="J706" s="327" t="s">
        <v>383</v>
      </c>
      <c r="K706" s="328" t="s">
        <v>259</v>
      </c>
      <c r="L706" s="329" t="s">
        <v>260</v>
      </c>
      <c r="AJ706" s="301"/>
      <c r="AK706" s="301"/>
    </row>
    <row r="707" spans="2:37" x14ac:dyDescent="0.2">
      <c r="B707" s="334"/>
      <c r="C707" s="333"/>
      <c r="D707" s="333"/>
      <c r="E707" s="334"/>
      <c r="F707" s="333"/>
      <c r="G707" s="333"/>
      <c r="H707" s="333"/>
      <c r="J707" s="327" t="s">
        <v>384</v>
      </c>
      <c r="K707" s="328" t="s">
        <v>259</v>
      </c>
      <c r="L707" s="329" t="s">
        <v>260</v>
      </c>
      <c r="AJ707" s="301"/>
      <c r="AK707" s="301"/>
    </row>
    <row r="708" spans="2:37" x14ac:dyDescent="0.2">
      <c r="B708" s="334"/>
      <c r="C708" s="333"/>
      <c r="D708" s="333"/>
      <c r="E708" s="334"/>
      <c r="F708" s="333"/>
      <c r="G708" s="333"/>
      <c r="H708" s="333"/>
      <c r="J708" s="327" t="s">
        <v>649</v>
      </c>
      <c r="K708" s="328" t="s">
        <v>300</v>
      </c>
      <c r="L708" s="329" t="s">
        <v>260</v>
      </c>
      <c r="AJ708" s="301"/>
      <c r="AK708" s="301"/>
    </row>
    <row r="709" spans="2:37" x14ac:dyDescent="0.2">
      <c r="B709" s="334"/>
      <c r="C709" s="333"/>
      <c r="D709" s="333"/>
      <c r="E709" s="334"/>
      <c r="F709" s="333"/>
      <c r="G709" s="333"/>
      <c r="H709" s="333"/>
      <c r="J709" s="327" t="s">
        <v>385</v>
      </c>
      <c r="K709" s="328" t="s">
        <v>270</v>
      </c>
      <c r="L709" s="329" t="s">
        <v>260</v>
      </c>
      <c r="AJ709" s="301"/>
      <c r="AK709" s="301"/>
    </row>
    <row r="710" spans="2:37" x14ac:dyDescent="0.2">
      <c r="B710" s="334"/>
      <c r="C710" s="333"/>
      <c r="D710" s="333"/>
      <c r="E710" s="334"/>
      <c r="F710" s="333"/>
      <c r="G710" s="333"/>
      <c r="H710" s="333"/>
      <c r="J710" s="327" t="s">
        <v>386</v>
      </c>
      <c r="K710" s="328" t="s">
        <v>263</v>
      </c>
      <c r="L710" s="329" t="s">
        <v>260</v>
      </c>
      <c r="AJ710" s="301"/>
      <c r="AK710" s="301"/>
    </row>
    <row r="711" spans="2:37" x14ac:dyDescent="0.2">
      <c r="B711" s="334"/>
      <c r="C711" s="333"/>
      <c r="D711" s="333"/>
      <c r="E711" s="334"/>
      <c r="F711" s="333"/>
      <c r="G711" s="333"/>
      <c r="H711" s="333"/>
      <c r="J711" s="327" t="s">
        <v>387</v>
      </c>
      <c r="K711" s="328" t="s">
        <v>259</v>
      </c>
      <c r="L711" s="329" t="s">
        <v>260</v>
      </c>
      <c r="AJ711" s="301"/>
      <c r="AK711" s="301"/>
    </row>
    <row r="712" spans="2:37" x14ac:dyDescent="0.2">
      <c r="B712" s="334"/>
      <c r="C712" s="333"/>
      <c r="D712" s="333"/>
      <c r="E712" s="334"/>
      <c r="F712" s="333"/>
      <c r="G712" s="333"/>
      <c r="H712" s="333"/>
      <c r="J712" s="327" t="s">
        <v>388</v>
      </c>
      <c r="K712" s="328" t="s">
        <v>300</v>
      </c>
      <c r="L712" s="329" t="s">
        <v>260</v>
      </c>
      <c r="AJ712" s="301"/>
      <c r="AK712" s="301"/>
    </row>
    <row r="713" spans="2:37" x14ac:dyDescent="0.2">
      <c r="B713" s="334"/>
      <c r="C713" s="333"/>
      <c r="D713" s="333"/>
      <c r="E713" s="334"/>
      <c r="F713" s="333"/>
      <c r="G713" s="333"/>
      <c r="H713" s="333"/>
      <c r="J713" s="327" t="s">
        <v>389</v>
      </c>
      <c r="K713" s="328" t="s">
        <v>263</v>
      </c>
      <c r="L713" s="329" t="s">
        <v>260</v>
      </c>
      <c r="AJ713" s="301"/>
      <c r="AK713" s="301"/>
    </row>
    <row r="714" spans="2:37" x14ac:dyDescent="0.2">
      <c r="B714" s="334"/>
      <c r="C714" s="333"/>
      <c r="D714" s="333"/>
      <c r="E714" s="334"/>
      <c r="F714" s="333"/>
      <c r="G714" s="333"/>
      <c r="H714" s="333"/>
      <c r="J714" s="327" t="s">
        <v>390</v>
      </c>
      <c r="K714" s="328" t="s">
        <v>640</v>
      </c>
      <c r="L714" s="329" t="s">
        <v>260</v>
      </c>
      <c r="AJ714" s="301"/>
      <c r="AK714" s="301"/>
    </row>
    <row r="715" spans="2:37" x14ac:dyDescent="0.2">
      <c r="B715" s="334"/>
      <c r="C715" s="333"/>
      <c r="D715" s="333"/>
      <c r="E715" s="334"/>
      <c r="F715" s="333"/>
      <c r="G715" s="333"/>
      <c r="H715" s="333"/>
      <c r="J715" s="327" t="s">
        <v>391</v>
      </c>
      <c r="K715" s="328" t="s">
        <v>259</v>
      </c>
      <c r="L715" s="329" t="s">
        <v>260</v>
      </c>
      <c r="AJ715" s="301"/>
      <c r="AK715" s="301"/>
    </row>
    <row r="716" spans="2:37" x14ac:dyDescent="0.2">
      <c r="B716" s="334"/>
      <c r="C716" s="333"/>
      <c r="D716" s="333"/>
      <c r="E716" s="334"/>
      <c r="F716" s="333"/>
      <c r="G716" s="333"/>
      <c r="H716" s="333"/>
      <c r="J716" s="327" t="s">
        <v>650</v>
      </c>
      <c r="K716" s="328" t="s">
        <v>259</v>
      </c>
      <c r="L716" s="329" t="s">
        <v>260</v>
      </c>
      <c r="AJ716" s="301"/>
      <c r="AK716" s="301"/>
    </row>
    <row r="717" spans="2:37" x14ac:dyDescent="0.2">
      <c r="B717" s="334"/>
      <c r="C717" s="333"/>
      <c r="D717" s="333"/>
      <c r="E717" s="334"/>
      <c r="F717" s="333"/>
      <c r="G717" s="333"/>
      <c r="H717" s="333"/>
      <c r="J717" s="327" t="s">
        <v>392</v>
      </c>
      <c r="K717" s="328" t="s">
        <v>300</v>
      </c>
      <c r="L717" s="329" t="s">
        <v>260</v>
      </c>
      <c r="AJ717" s="301"/>
      <c r="AK717" s="301"/>
    </row>
    <row r="718" spans="2:37" x14ac:dyDescent="0.2">
      <c r="B718" s="334"/>
      <c r="C718" s="333"/>
      <c r="D718" s="333"/>
      <c r="E718" s="334"/>
      <c r="F718" s="333"/>
      <c r="G718" s="333"/>
      <c r="H718" s="333"/>
      <c r="J718" s="327" t="s">
        <v>393</v>
      </c>
      <c r="K718" s="328" t="s">
        <v>300</v>
      </c>
      <c r="L718" s="329" t="s">
        <v>260</v>
      </c>
      <c r="AJ718" s="301"/>
      <c r="AK718" s="301"/>
    </row>
    <row r="719" spans="2:37" x14ac:dyDescent="0.2">
      <c r="B719" s="334"/>
      <c r="C719" s="333"/>
      <c r="D719" s="333"/>
      <c r="E719" s="334"/>
      <c r="F719" s="333"/>
      <c r="G719" s="333"/>
      <c r="H719" s="333"/>
      <c r="J719" s="327" t="s">
        <v>394</v>
      </c>
      <c r="K719" s="328" t="s">
        <v>300</v>
      </c>
      <c r="L719" s="329" t="s">
        <v>260</v>
      </c>
      <c r="AJ719" s="301"/>
      <c r="AK719" s="301"/>
    </row>
    <row r="720" spans="2:37" x14ac:dyDescent="0.2">
      <c r="B720" s="334"/>
      <c r="C720" s="333"/>
      <c r="D720" s="333"/>
      <c r="E720" s="334"/>
      <c r="F720" s="333"/>
      <c r="G720" s="333"/>
      <c r="H720" s="333"/>
      <c r="J720" s="327" t="s">
        <v>395</v>
      </c>
      <c r="K720" s="328" t="s">
        <v>259</v>
      </c>
      <c r="L720" s="329" t="s">
        <v>260</v>
      </c>
      <c r="AJ720" s="301"/>
      <c r="AK720" s="301"/>
    </row>
    <row r="721" spans="2:37" x14ac:dyDescent="0.2">
      <c r="B721" s="334"/>
      <c r="C721" s="333"/>
      <c r="D721" s="333"/>
      <c r="E721" s="334"/>
      <c r="F721" s="333"/>
      <c r="G721" s="333"/>
      <c r="H721" s="333"/>
      <c r="J721" s="327" t="s">
        <v>396</v>
      </c>
      <c r="K721" s="328" t="s">
        <v>263</v>
      </c>
      <c r="L721" s="329" t="s">
        <v>260</v>
      </c>
      <c r="AJ721" s="301"/>
      <c r="AK721" s="301"/>
    </row>
    <row r="722" spans="2:37" x14ac:dyDescent="0.2">
      <c r="B722" s="334"/>
      <c r="C722" s="333"/>
      <c r="D722" s="333"/>
      <c r="E722" s="334"/>
      <c r="F722" s="333"/>
      <c r="G722" s="333"/>
      <c r="H722" s="333"/>
      <c r="J722" s="327" t="s">
        <v>397</v>
      </c>
      <c r="K722" s="328" t="s">
        <v>259</v>
      </c>
      <c r="L722" s="329" t="s">
        <v>260</v>
      </c>
      <c r="AJ722" s="301"/>
      <c r="AK722" s="301"/>
    </row>
    <row r="723" spans="2:37" x14ac:dyDescent="0.2">
      <c r="B723" s="334"/>
      <c r="C723" s="333"/>
      <c r="D723" s="333"/>
      <c r="E723" s="334"/>
      <c r="F723" s="333"/>
      <c r="G723" s="333"/>
      <c r="H723" s="333"/>
      <c r="J723" s="327" t="s">
        <v>398</v>
      </c>
      <c r="K723" s="328" t="s">
        <v>259</v>
      </c>
      <c r="L723" s="329" t="s">
        <v>260</v>
      </c>
      <c r="AJ723" s="301"/>
      <c r="AK723" s="301"/>
    </row>
    <row r="724" spans="2:37" x14ac:dyDescent="0.2">
      <c r="B724" s="334"/>
      <c r="C724" s="333"/>
      <c r="D724" s="333"/>
      <c r="E724" s="334"/>
      <c r="F724" s="333"/>
      <c r="G724" s="333"/>
      <c r="H724" s="333"/>
      <c r="J724" s="327" t="s">
        <v>399</v>
      </c>
      <c r="K724" s="328" t="s">
        <v>259</v>
      </c>
      <c r="L724" s="329" t="s">
        <v>260</v>
      </c>
      <c r="AJ724" s="301"/>
      <c r="AK724" s="301"/>
    </row>
    <row r="725" spans="2:37" x14ac:dyDescent="0.2">
      <c r="B725" s="334"/>
      <c r="C725" s="333"/>
      <c r="D725" s="333"/>
      <c r="E725" s="334"/>
      <c r="F725" s="333"/>
      <c r="G725" s="333"/>
      <c r="H725" s="333"/>
      <c r="J725" s="327" t="s">
        <v>400</v>
      </c>
      <c r="K725" s="328" t="s">
        <v>313</v>
      </c>
      <c r="L725" s="329" t="s">
        <v>260</v>
      </c>
      <c r="AJ725" s="301"/>
      <c r="AK725" s="301"/>
    </row>
    <row r="726" spans="2:37" x14ac:dyDescent="0.2">
      <c r="B726" s="334"/>
      <c r="C726" s="333"/>
      <c r="D726" s="333"/>
      <c r="E726" s="334"/>
      <c r="F726" s="333"/>
      <c r="G726" s="333"/>
      <c r="H726" s="333"/>
      <c r="J726" s="327" t="s">
        <v>401</v>
      </c>
      <c r="K726" s="328" t="s">
        <v>259</v>
      </c>
      <c r="L726" s="329" t="s">
        <v>260</v>
      </c>
      <c r="AJ726" s="301"/>
      <c r="AK726" s="301"/>
    </row>
    <row r="727" spans="2:37" x14ac:dyDescent="0.2">
      <c r="B727" s="334"/>
      <c r="C727" s="333"/>
      <c r="D727" s="333"/>
      <c r="E727" s="334"/>
      <c r="F727" s="333"/>
      <c r="G727" s="333"/>
      <c r="H727" s="333"/>
      <c r="J727" s="327" t="s">
        <v>402</v>
      </c>
      <c r="K727" s="328" t="s">
        <v>259</v>
      </c>
      <c r="L727" s="329" t="s">
        <v>260</v>
      </c>
      <c r="AJ727" s="301"/>
      <c r="AK727" s="301"/>
    </row>
    <row r="728" spans="2:37" x14ac:dyDescent="0.2">
      <c r="B728" s="334"/>
      <c r="C728" s="333"/>
      <c r="D728" s="333"/>
      <c r="E728" s="334"/>
      <c r="F728" s="333"/>
      <c r="G728" s="333"/>
      <c r="H728" s="333"/>
      <c r="J728" s="327" t="s">
        <v>403</v>
      </c>
      <c r="K728" s="328" t="s">
        <v>640</v>
      </c>
      <c r="L728" s="329" t="s">
        <v>260</v>
      </c>
      <c r="AJ728" s="301"/>
      <c r="AK728" s="301"/>
    </row>
    <row r="729" spans="2:37" x14ac:dyDescent="0.2">
      <c r="B729" s="334"/>
      <c r="C729" s="333"/>
      <c r="D729" s="333"/>
      <c r="E729" s="334"/>
      <c r="F729" s="333"/>
      <c r="G729" s="333"/>
      <c r="H729" s="333"/>
      <c r="J729" s="327" t="s">
        <v>404</v>
      </c>
      <c r="K729" s="328" t="s">
        <v>270</v>
      </c>
      <c r="L729" s="329" t="s">
        <v>260</v>
      </c>
      <c r="AJ729" s="301"/>
      <c r="AK729" s="301"/>
    </row>
    <row r="730" spans="2:37" x14ac:dyDescent="0.2">
      <c r="B730" s="334"/>
      <c r="C730" s="333"/>
      <c r="D730" s="333"/>
      <c r="E730" s="334"/>
      <c r="F730" s="333"/>
      <c r="G730" s="333"/>
      <c r="H730" s="333"/>
      <c r="J730" s="327" t="s">
        <v>405</v>
      </c>
      <c r="K730" s="328" t="s">
        <v>270</v>
      </c>
      <c r="L730" s="329" t="s">
        <v>260</v>
      </c>
      <c r="AJ730" s="301"/>
      <c r="AK730" s="301"/>
    </row>
    <row r="731" spans="2:37" x14ac:dyDescent="0.2">
      <c r="B731" s="334"/>
      <c r="C731" s="333"/>
      <c r="D731" s="333"/>
      <c r="E731" s="334"/>
      <c r="F731" s="333"/>
      <c r="G731" s="333"/>
      <c r="H731" s="333"/>
      <c r="J731" s="327" t="s">
        <v>406</v>
      </c>
      <c r="K731" s="328" t="s">
        <v>270</v>
      </c>
      <c r="L731" s="329" t="s">
        <v>260</v>
      </c>
      <c r="AJ731" s="301"/>
      <c r="AK731" s="301"/>
    </row>
    <row r="732" spans="2:37" x14ac:dyDescent="0.2">
      <c r="B732" s="334"/>
      <c r="C732" s="333"/>
      <c r="D732" s="333"/>
      <c r="E732" s="334"/>
      <c r="F732" s="333"/>
      <c r="G732" s="333"/>
      <c r="H732" s="333"/>
      <c r="J732" s="327" t="s">
        <v>407</v>
      </c>
      <c r="K732" s="328" t="s">
        <v>270</v>
      </c>
      <c r="L732" s="329" t="s">
        <v>260</v>
      </c>
      <c r="AJ732" s="301"/>
      <c r="AK732" s="301"/>
    </row>
    <row r="733" spans="2:37" x14ac:dyDescent="0.2">
      <c r="B733" s="334"/>
      <c r="C733" s="333"/>
      <c r="D733" s="333"/>
      <c r="E733" s="334"/>
      <c r="F733" s="333"/>
      <c r="G733" s="333"/>
      <c r="H733" s="333"/>
      <c r="J733" s="327" t="s">
        <v>408</v>
      </c>
      <c r="K733" s="328" t="s">
        <v>263</v>
      </c>
      <c r="L733" s="329" t="s">
        <v>260</v>
      </c>
      <c r="AJ733" s="301"/>
      <c r="AK733" s="301"/>
    </row>
    <row r="734" spans="2:37" x14ac:dyDescent="0.2">
      <c r="B734" s="334"/>
      <c r="C734" s="333"/>
      <c r="D734" s="333"/>
      <c r="E734" s="334"/>
      <c r="F734" s="333"/>
      <c r="G734" s="333"/>
      <c r="H734" s="333"/>
      <c r="J734" s="327" t="s">
        <v>409</v>
      </c>
      <c r="K734" s="328" t="s">
        <v>300</v>
      </c>
      <c r="L734" s="329" t="s">
        <v>260</v>
      </c>
      <c r="AJ734" s="301"/>
      <c r="AK734" s="301"/>
    </row>
    <row r="735" spans="2:37" x14ac:dyDescent="0.2">
      <c r="B735" s="334"/>
      <c r="C735" s="333"/>
      <c r="D735" s="333"/>
      <c r="E735" s="334"/>
      <c r="F735" s="333"/>
      <c r="G735" s="333"/>
      <c r="H735" s="333"/>
      <c r="J735" s="327" t="s">
        <v>410</v>
      </c>
      <c r="K735" s="328" t="s">
        <v>263</v>
      </c>
      <c r="L735" s="329" t="s">
        <v>260</v>
      </c>
      <c r="AJ735" s="301"/>
      <c r="AK735" s="301"/>
    </row>
    <row r="736" spans="2:37" x14ac:dyDescent="0.2">
      <c r="B736" s="334"/>
      <c r="C736" s="333"/>
      <c r="D736" s="333"/>
      <c r="E736" s="334"/>
      <c r="F736" s="333"/>
      <c r="G736" s="333"/>
      <c r="H736" s="333"/>
      <c r="J736" s="327" t="s">
        <v>411</v>
      </c>
      <c r="K736" s="328" t="s">
        <v>300</v>
      </c>
      <c r="L736" s="329" t="s">
        <v>260</v>
      </c>
      <c r="AJ736" s="301"/>
      <c r="AK736" s="301"/>
    </row>
    <row r="737" spans="2:37" x14ac:dyDescent="0.2">
      <c r="B737" s="334"/>
      <c r="C737" s="333"/>
      <c r="D737" s="333"/>
      <c r="E737" s="334"/>
      <c r="F737" s="333"/>
      <c r="G737" s="333"/>
      <c r="H737" s="333"/>
      <c r="J737" s="327" t="s">
        <v>412</v>
      </c>
      <c r="K737" s="328" t="s">
        <v>300</v>
      </c>
      <c r="L737" s="329" t="s">
        <v>260</v>
      </c>
      <c r="AJ737" s="301"/>
      <c r="AK737" s="301"/>
    </row>
    <row r="738" spans="2:37" x14ac:dyDescent="0.2">
      <c r="B738" s="334"/>
      <c r="C738" s="333"/>
      <c r="D738" s="333"/>
      <c r="E738" s="334"/>
      <c r="F738" s="333"/>
      <c r="G738" s="333"/>
      <c r="H738" s="333"/>
      <c r="J738" s="327" t="s">
        <v>413</v>
      </c>
      <c r="K738" s="328" t="s">
        <v>259</v>
      </c>
      <c r="L738" s="329" t="s">
        <v>260</v>
      </c>
      <c r="AJ738" s="301"/>
      <c r="AK738" s="301"/>
    </row>
    <row r="739" spans="2:37" x14ac:dyDescent="0.2">
      <c r="B739" s="334"/>
      <c r="C739" s="333"/>
      <c r="D739" s="333"/>
      <c r="E739" s="334"/>
      <c r="F739" s="333"/>
      <c r="G739" s="333"/>
      <c r="H739" s="333"/>
      <c r="J739" s="327" t="s">
        <v>414</v>
      </c>
      <c r="K739" s="328" t="s">
        <v>259</v>
      </c>
      <c r="L739" s="329" t="s">
        <v>260</v>
      </c>
      <c r="AJ739" s="301"/>
      <c r="AK739" s="301"/>
    </row>
    <row r="740" spans="2:37" x14ac:dyDescent="0.2">
      <c r="B740" s="334"/>
      <c r="C740" s="333"/>
      <c r="D740" s="333"/>
      <c r="E740" s="334"/>
      <c r="F740" s="333"/>
      <c r="G740" s="333"/>
      <c r="H740" s="333"/>
      <c r="J740" s="327" t="s">
        <v>415</v>
      </c>
      <c r="K740" s="328" t="s">
        <v>259</v>
      </c>
      <c r="L740" s="329" t="s">
        <v>260</v>
      </c>
      <c r="AJ740" s="301"/>
      <c r="AK740" s="301"/>
    </row>
    <row r="741" spans="2:37" x14ac:dyDescent="0.2">
      <c r="B741" s="334"/>
      <c r="C741" s="333"/>
      <c r="D741" s="333"/>
      <c r="E741" s="334"/>
      <c r="F741" s="333"/>
      <c r="G741" s="333"/>
      <c r="H741" s="333"/>
      <c r="J741" s="327" t="s">
        <v>416</v>
      </c>
      <c r="K741" s="328" t="s">
        <v>263</v>
      </c>
      <c r="L741" s="329" t="s">
        <v>260</v>
      </c>
      <c r="AJ741" s="301"/>
      <c r="AK741" s="301"/>
    </row>
    <row r="742" spans="2:37" x14ac:dyDescent="0.2">
      <c r="B742" s="334"/>
      <c r="C742" s="333"/>
      <c r="D742" s="333"/>
      <c r="E742" s="334"/>
      <c r="F742" s="333"/>
      <c r="G742" s="333"/>
      <c r="H742" s="333"/>
      <c r="J742" s="327" t="s">
        <v>417</v>
      </c>
      <c r="K742" s="328" t="s">
        <v>300</v>
      </c>
      <c r="L742" s="329" t="s">
        <v>260</v>
      </c>
      <c r="AJ742" s="301"/>
      <c r="AK742" s="301"/>
    </row>
    <row r="743" spans="2:37" x14ac:dyDescent="0.2">
      <c r="B743" s="334"/>
      <c r="C743" s="333"/>
      <c r="D743" s="333"/>
      <c r="E743" s="334"/>
      <c r="F743" s="333"/>
      <c r="G743" s="333"/>
      <c r="H743" s="333"/>
      <c r="J743" s="327" t="s">
        <v>418</v>
      </c>
      <c r="K743" s="328" t="s">
        <v>259</v>
      </c>
      <c r="L743" s="329" t="s">
        <v>260</v>
      </c>
      <c r="AJ743" s="301"/>
      <c r="AK743" s="301"/>
    </row>
    <row r="744" spans="2:37" x14ac:dyDescent="0.2">
      <c r="B744" s="334"/>
      <c r="C744" s="333"/>
      <c r="D744" s="333"/>
      <c r="E744" s="334"/>
      <c r="F744" s="333"/>
      <c r="G744" s="333"/>
      <c r="H744" s="333"/>
      <c r="J744" s="327" t="s">
        <v>419</v>
      </c>
      <c r="K744" s="328" t="s">
        <v>259</v>
      </c>
      <c r="L744" s="329" t="s">
        <v>260</v>
      </c>
      <c r="AJ744" s="301"/>
      <c r="AK744" s="301"/>
    </row>
    <row r="745" spans="2:37" x14ac:dyDescent="0.2">
      <c r="B745" s="334"/>
      <c r="C745" s="333"/>
      <c r="D745" s="333"/>
      <c r="E745" s="334"/>
      <c r="F745" s="333"/>
      <c r="G745" s="333"/>
      <c r="H745" s="333"/>
      <c r="J745" s="327" t="s">
        <v>420</v>
      </c>
      <c r="K745" s="328" t="s">
        <v>259</v>
      </c>
      <c r="L745" s="329" t="s">
        <v>260</v>
      </c>
      <c r="AJ745" s="301"/>
      <c r="AK745" s="301"/>
    </row>
    <row r="746" spans="2:37" x14ac:dyDescent="0.2">
      <c r="B746" s="334"/>
      <c r="C746" s="333"/>
      <c r="D746" s="333"/>
      <c r="E746" s="334"/>
      <c r="F746" s="333"/>
      <c r="G746" s="333"/>
      <c r="H746" s="333"/>
      <c r="J746" s="327" t="s">
        <v>421</v>
      </c>
      <c r="K746" s="328" t="s">
        <v>270</v>
      </c>
      <c r="L746" s="329" t="s">
        <v>260</v>
      </c>
      <c r="AJ746" s="301"/>
      <c r="AK746" s="301"/>
    </row>
    <row r="747" spans="2:37" x14ac:dyDescent="0.2">
      <c r="B747" s="334"/>
      <c r="C747" s="333"/>
      <c r="D747" s="333"/>
      <c r="E747" s="334"/>
      <c r="F747" s="333"/>
      <c r="G747" s="333"/>
      <c r="H747" s="333"/>
      <c r="J747" s="327" t="s">
        <v>422</v>
      </c>
      <c r="K747" s="328" t="s">
        <v>259</v>
      </c>
      <c r="L747" s="329" t="s">
        <v>260</v>
      </c>
      <c r="AJ747" s="301"/>
      <c r="AK747" s="301"/>
    </row>
    <row r="748" spans="2:37" x14ac:dyDescent="0.2">
      <c r="B748" s="334"/>
      <c r="C748" s="333"/>
      <c r="D748" s="333"/>
      <c r="E748" s="334"/>
      <c r="F748" s="333"/>
      <c r="G748" s="333"/>
      <c r="H748" s="333"/>
      <c r="J748" s="327" t="s">
        <v>423</v>
      </c>
      <c r="K748" s="328" t="s">
        <v>270</v>
      </c>
      <c r="L748" s="329" t="s">
        <v>260</v>
      </c>
      <c r="AJ748" s="301"/>
      <c r="AK748" s="301"/>
    </row>
    <row r="749" spans="2:37" x14ac:dyDescent="0.2">
      <c r="B749" s="334"/>
      <c r="C749" s="333"/>
      <c r="D749" s="333"/>
      <c r="E749" s="334"/>
      <c r="F749" s="333"/>
      <c r="G749" s="333"/>
      <c r="H749" s="333"/>
      <c r="J749" s="327" t="s">
        <v>651</v>
      </c>
      <c r="K749" s="328" t="s">
        <v>259</v>
      </c>
      <c r="L749" s="329" t="s">
        <v>260</v>
      </c>
      <c r="AJ749" s="301"/>
      <c r="AK749" s="301"/>
    </row>
    <row r="750" spans="2:37" x14ac:dyDescent="0.2">
      <c r="B750" s="334"/>
      <c r="C750" s="333"/>
      <c r="D750" s="333"/>
      <c r="E750" s="334"/>
      <c r="F750" s="333"/>
      <c r="G750" s="333"/>
      <c r="H750" s="333"/>
      <c r="J750" s="327" t="s">
        <v>424</v>
      </c>
      <c r="K750" s="328" t="s">
        <v>263</v>
      </c>
      <c r="L750" s="329" t="s">
        <v>260</v>
      </c>
      <c r="AJ750" s="301"/>
      <c r="AK750" s="301"/>
    </row>
    <row r="751" spans="2:37" x14ac:dyDescent="0.2">
      <c r="B751" s="334"/>
      <c r="C751" s="333"/>
      <c r="D751" s="333"/>
      <c r="E751" s="334"/>
      <c r="F751" s="333"/>
      <c r="G751" s="333"/>
      <c r="H751" s="333"/>
      <c r="J751" s="327" t="s">
        <v>425</v>
      </c>
      <c r="K751" s="328" t="s">
        <v>313</v>
      </c>
      <c r="L751" s="329" t="s">
        <v>260</v>
      </c>
      <c r="AJ751" s="301"/>
      <c r="AK751" s="301"/>
    </row>
    <row r="752" spans="2:37" x14ac:dyDescent="0.2">
      <c r="B752" s="334"/>
      <c r="C752" s="333"/>
      <c r="D752" s="333"/>
      <c r="E752" s="334"/>
      <c r="F752" s="333"/>
      <c r="G752" s="333"/>
      <c r="H752" s="333"/>
      <c r="J752" s="327" t="s">
        <v>426</v>
      </c>
      <c r="K752" s="328" t="s">
        <v>263</v>
      </c>
      <c r="L752" s="329" t="s">
        <v>260</v>
      </c>
      <c r="AJ752" s="301"/>
      <c r="AK752" s="301"/>
    </row>
    <row r="753" spans="2:37" x14ac:dyDescent="0.2">
      <c r="B753" s="334"/>
      <c r="C753" s="333"/>
      <c r="D753" s="333"/>
      <c r="E753" s="334"/>
      <c r="F753" s="333"/>
      <c r="G753" s="333"/>
      <c r="H753" s="333"/>
      <c r="J753" s="327" t="s">
        <v>427</v>
      </c>
      <c r="K753" s="328" t="s">
        <v>263</v>
      </c>
      <c r="L753" s="329" t="s">
        <v>260</v>
      </c>
      <c r="AJ753" s="301"/>
      <c r="AK753" s="301"/>
    </row>
    <row r="754" spans="2:37" x14ac:dyDescent="0.2">
      <c r="B754" s="334"/>
      <c r="C754" s="333"/>
      <c r="D754" s="333"/>
      <c r="E754" s="334"/>
      <c r="F754" s="333"/>
      <c r="G754" s="333"/>
      <c r="H754" s="333"/>
      <c r="J754" s="327" t="s">
        <v>428</v>
      </c>
      <c r="K754" s="328" t="s">
        <v>259</v>
      </c>
      <c r="L754" s="329" t="s">
        <v>260</v>
      </c>
      <c r="AJ754" s="301"/>
      <c r="AK754" s="301"/>
    </row>
    <row r="755" spans="2:37" x14ac:dyDescent="0.2">
      <c r="B755" s="334"/>
      <c r="C755" s="333"/>
      <c r="D755" s="333"/>
      <c r="E755" s="334"/>
      <c r="F755" s="333"/>
      <c r="G755" s="333"/>
      <c r="H755" s="333"/>
      <c r="J755" s="327" t="s">
        <v>429</v>
      </c>
      <c r="K755" s="328" t="s">
        <v>313</v>
      </c>
      <c r="L755" s="329" t="s">
        <v>260</v>
      </c>
      <c r="AJ755" s="301"/>
      <c r="AK755" s="301"/>
    </row>
    <row r="756" spans="2:37" x14ac:dyDescent="0.2">
      <c r="B756" s="334"/>
      <c r="C756" s="333"/>
      <c r="D756" s="333"/>
      <c r="E756" s="334"/>
      <c r="F756" s="333"/>
      <c r="G756" s="333"/>
      <c r="H756" s="333"/>
      <c r="J756" s="327" t="s">
        <v>430</v>
      </c>
      <c r="K756" s="328" t="s">
        <v>259</v>
      </c>
      <c r="L756" s="329" t="s">
        <v>260</v>
      </c>
      <c r="AJ756" s="301"/>
      <c r="AK756" s="301"/>
    </row>
    <row r="757" spans="2:37" x14ac:dyDescent="0.2">
      <c r="B757" s="334"/>
      <c r="C757" s="333"/>
      <c r="D757" s="333"/>
      <c r="E757" s="334"/>
      <c r="F757" s="333"/>
      <c r="G757" s="333"/>
      <c r="H757" s="333"/>
      <c r="J757" s="327" t="s">
        <v>431</v>
      </c>
      <c r="K757" s="328" t="s">
        <v>300</v>
      </c>
      <c r="L757" s="329" t="s">
        <v>260</v>
      </c>
      <c r="AJ757" s="301"/>
      <c r="AK757" s="301"/>
    </row>
    <row r="758" spans="2:37" x14ac:dyDescent="0.2">
      <c r="B758" s="334"/>
      <c r="C758" s="333"/>
      <c r="D758" s="333"/>
      <c r="E758" s="334"/>
      <c r="F758" s="333"/>
      <c r="G758" s="333"/>
      <c r="H758" s="333"/>
      <c r="J758" s="327" t="s">
        <v>432</v>
      </c>
      <c r="K758" s="328" t="s">
        <v>300</v>
      </c>
      <c r="L758" s="329" t="s">
        <v>260</v>
      </c>
      <c r="AJ758" s="301"/>
      <c r="AK758" s="301"/>
    </row>
    <row r="759" spans="2:37" x14ac:dyDescent="0.2">
      <c r="B759" s="334"/>
      <c r="C759" s="333"/>
      <c r="D759" s="333"/>
      <c r="E759" s="334"/>
      <c r="F759" s="333"/>
      <c r="G759" s="333"/>
      <c r="H759" s="333"/>
      <c r="J759" s="327" t="s">
        <v>433</v>
      </c>
      <c r="K759" s="328" t="s">
        <v>259</v>
      </c>
      <c r="L759" s="329" t="s">
        <v>260</v>
      </c>
      <c r="AJ759" s="301"/>
      <c r="AK759" s="301"/>
    </row>
    <row r="760" spans="2:37" x14ac:dyDescent="0.2">
      <c r="B760" s="334"/>
      <c r="C760" s="333"/>
      <c r="D760" s="333"/>
      <c r="E760" s="334"/>
      <c r="F760" s="333"/>
      <c r="G760" s="333"/>
      <c r="H760" s="333"/>
      <c r="J760" s="327" t="s">
        <v>434</v>
      </c>
      <c r="K760" s="328" t="s">
        <v>270</v>
      </c>
      <c r="L760" s="329" t="s">
        <v>260</v>
      </c>
      <c r="AJ760" s="301"/>
      <c r="AK760" s="301"/>
    </row>
    <row r="761" spans="2:37" x14ac:dyDescent="0.2">
      <c r="B761" s="334"/>
      <c r="C761" s="333"/>
      <c r="D761" s="333"/>
      <c r="E761" s="334"/>
      <c r="F761" s="333"/>
      <c r="G761" s="333"/>
      <c r="H761" s="333"/>
      <c r="J761" s="327" t="s">
        <v>435</v>
      </c>
      <c r="K761" s="328" t="s">
        <v>263</v>
      </c>
      <c r="L761" s="329" t="s">
        <v>260</v>
      </c>
      <c r="AJ761" s="301"/>
      <c r="AK761" s="301"/>
    </row>
    <row r="762" spans="2:37" x14ac:dyDescent="0.2">
      <c r="B762" s="334"/>
      <c r="C762" s="333"/>
      <c r="D762" s="333"/>
      <c r="E762" s="334"/>
      <c r="F762" s="333"/>
      <c r="G762" s="333"/>
      <c r="H762" s="333"/>
      <c r="J762" s="327" t="s">
        <v>436</v>
      </c>
      <c r="K762" s="328" t="s">
        <v>259</v>
      </c>
      <c r="L762" s="329" t="s">
        <v>260</v>
      </c>
      <c r="AJ762" s="301"/>
      <c r="AK762" s="301"/>
    </row>
    <row r="763" spans="2:37" x14ac:dyDescent="0.2">
      <c r="B763" s="334"/>
      <c r="C763" s="333"/>
      <c r="D763" s="333"/>
      <c r="E763" s="334"/>
      <c r="F763" s="333"/>
      <c r="G763" s="333"/>
      <c r="H763" s="333"/>
      <c r="J763" s="327" t="s">
        <v>437</v>
      </c>
      <c r="K763" s="328" t="s">
        <v>259</v>
      </c>
      <c r="L763" s="329" t="s">
        <v>260</v>
      </c>
      <c r="AJ763" s="301"/>
      <c r="AK763" s="301"/>
    </row>
    <row r="764" spans="2:37" x14ac:dyDescent="0.2">
      <c r="B764" s="334"/>
      <c r="C764" s="333"/>
      <c r="D764" s="333"/>
      <c r="E764" s="334"/>
      <c r="F764" s="333"/>
      <c r="G764" s="333"/>
      <c r="H764" s="333"/>
      <c r="J764" s="327" t="s">
        <v>438</v>
      </c>
      <c r="K764" s="328" t="s">
        <v>263</v>
      </c>
      <c r="L764" s="329" t="s">
        <v>260</v>
      </c>
      <c r="AJ764" s="301"/>
      <c r="AK764" s="301"/>
    </row>
    <row r="765" spans="2:37" x14ac:dyDescent="0.2">
      <c r="B765" s="334"/>
      <c r="C765" s="333"/>
      <c r="D765" s="333"/>
      <c r="E765" s="334"/>
      <c r="F765" s="333"/>
      <c r="G765" s="333"/>
      <c r="H765" s="333"/>
      <c r="J765" s="327" t="s">
        <v>439</v>
      </c>
      <c r="K765" s="328" t="s">
        <v>263</v>
      </c>
      <c r="L765" s="329" t="s">
        <v>260</v>
      </c>
      <c r="AJ765" s="301"/>
      <c r="AK765" s="301"/>
    </row>
    <row r="766" spans="2:37" x14ac:dyDescent="0.2">
      <c r="B766" s="334"/>
      <c r="C766" s="333"/>
      <c r="D766" s="333"/>
      <c r="E766" s="334"/>
      <c r="F766" s="333"/>
      <c r="G766" s="333"/>
      <c r="H766" s="333"/>
      <c r="J766" s="327" t="s">
        <v>440</v>
      </c>
      <c r="K766" s="328" t="s">
        <v>259</v>
      </c>
      <c r="L766" s="329" t="s">
        <v>260</v>
      </c>
      <c r="AJ766" s="301"/>
      <c r="AK766" s="301"/>
    </row>
    <row r="767" spans="2:37" x14ac:dyDescent="0.2">
      <c r="B767" s="334"/>
      <c r="C767" s="333"/>
      <c r="D767" s="333"/>
      <c r="E767" s="334"/>
      <c r="F767" s="333"/>
      <c r="G767" s="333"/>
      <c r="H767" s="333"/>
      <c r="J767" s="327" t="s">
        <v>652</v>
      </c>
      <c r="K767" s="328" t="s">
        <v>263</v>
      </c>
      <c r="L767" s="329" t="s">
        <v>260</v>
      </c>
      <c r="AJ767" s="301"/>
      <c r="AK767" s="301"/>
    </row>
    <row r="768" spans="2:37" x14ac:dyDescent="0.2">
      <c r="B768" s="334"/>
      <c r="C768" s="333"/>
      <c r="D768" s="333"/>
      <c r="E768" s="334"/>
      <c r="F768" s="333"/>
      <c r="G768" s="333"/>
      <c r="H768" s="333"/>
      <c r="J768" s="327" t="s">
        <v>441</v>
      </c>
      <c r="K768" s="328" t="s">
        <v>270</v>
      </c>
      <c r="L768" s="329" t="s">
        <v>260</v>
      </c>
      <c r="AJ768" s="301"/>
      <c r="AK768" s="301"/>
    </row>
    <row r="769" spans="2:37" x14ac:dyDescent="0.2">
      <c r="B769" s="334"/>
      <c r="C769" s="333"/>
      <c r="D769" s="333"/>
      <c r="E769" s="334"/>
      <c r="F769" s="333"/>
      <c r="G769" s="333"/>
      <c r="H769" s="333"/>
      <c r="J769" s="327" t="s">
        <v>442</v>
      </c>
      <c r="K769" s="328" t="s">
        <v>270</v>
      </c>
      <c r="L769" s="329" t="s">
        <v>260</v>
      </c>
      <c r="AJ769" s="301"/>
      <c r="AK769" s="301"/>
    </row>
    <row r="770" spans="2:37" x14ac:dyDescent="0.2">
      <c r="B770" s="334"/>
      <c r="C770" s="333"/>
      <c r="D770" s="333"/>
      <c r="E770" s="334"/>
      <c r="F770" s="333"/>
      <c r="G770" s="333"/>
      <c r="H770" s="333"/>
      <c r="J770" s="327" t="s">
        <v>443</v>
      </c>
      <c r="K770" s="328" t="s">
        <v>259</v>
      </c>
      <c r="L770" s="329" t="s">
        <v>260</v>
      </c>
      <c r="AJ770" s="301"/>
      <c r="AK770" s="301"/>
    </row>
    <row r="771" spans="2:37" x14ac:dyDescent="0.2">
      <c r="B771" s="334"/>
      <c r="C771" s="333"/>
      <c r="D771" s="333"/>
      <c r="E771" s="334"/>
      <c r="F771" s="333"/>
      <c r="G771" s="333"/>
      <c r="H771" s="333"/>
      <c r="J771" s="327" t="s">
        <v>444</v>
      </c>
      <c r="K771" s="328" t="s">
        <v>259</v>
      </c>
      <c r="L771" s="329" t="s">
        <v>260</v>
      </c>
      <c r="AJ771" s="301"/>
      <c r="AK771" s="301"/>
    </row>
    <row r="772" spans="2:37" x14ac:dyDescent="0.2">
      <c r="B772" s="334"/>
      <c r="C772" s="333"/>
      <c r="D772" s="333"/>
      <c r="E772" s="334"/>
      <c r="F772" s="333"/>
      <c r="G772" s="333"/>
      <c r="H772" s="333"/>
      <c r="J772" s="327" t="s">
        <v>445</v>
      </c>
      <c r="K772" s="328" t="s">
        <v>300</v>
      </c>
      <c r="L772" s="329" t="s">
        <v>260</v>
      </c>
      <c r="AJ772" s="301"/>
      <c r="AK772" s="301"/>
    </row>
    <row r="773" spans="2:37" x14ac:dyDescent="0.2">
      <c r="B773" s="334"/>
      <c r="C773" s="333"/>
      <c r="D773" s="333"/>
      <c r="E773" s="334"/>
      <c r="F773" s="333"/>
      <c r="G773" s="333"/>
      <c r="H773" s="333"/>
      <c r="J773" s="327" t="s">
        <v>653</v>
      </c>
      <c r="K773" s="328" t="s">
        <v>270</v>
      </c>
      <c r="L773" s="329" t="s">
        <v>260</v>
      </c>
      <c r="AJ773" s="301"/>
      <c r="AK773" s="301"/>
    </row>
    <row r="774" spans="2:37" x14ac:dyDescent="0.2">
      <c r="B774" s="334"/>
      <c r="C774" s="333"/>
      <c r="D774" s="333"/>
      <c r="E774" s="334"/>
      <c r="F774" s="333"/>
      <c r="G774" s="333"/>
      <c r="H774" s="333"/>
      <c r="J774" s="327" t="s">
        <v>446</v>
      </c>
      <c r="K774" s="328" t="s">
        <v>259</v>
      </c>
      <c r="L774" s="329" t="s">
        <v>260</v>
      </c>
      <c r="AJ774" s="301"/>
      <c r="AK774" s="301"/>
    </row>
    <row r="775" spans="2:37" x14ac:dyDescent="0.2">
      <c r="B775" s="334"/>
      <c r="C775" s="333"/>
      <c r="D775" s="333"/>
      <c r="E775" s="334"/>
      <c r="F775" s="333"/>
      <c r="G775" s="333"/>
      <c r="H775" s="333"/>
      <c r="J775" s="327" t="s">
        <v>447</v>
      </c>
      <c r="K775" s="328" t="s">
        <v>263</v>
      </c>
      <c r="L775" s="329" t="s">
        <v>260</v>
      </c>
      <c r="AJ775" s="301"/>
      <c r="AK775" s="301"/>
    </row>
    <row r="776" spans="2:37" x14ac:dyDescent="0.2">
      <c r="B776" s="334"/>
      <c r="C776" s="333"/>
      <c r="D776" s="333"/>
      <c r="E776" s="334"/>
      <c r="F776" s="333"/>
      <c r="G776" s="333"/>
      <c r="H776" s="333"/>
      <c r="J776" s="327" t="s">
        <v>448</v>
      </c>
      <c r="K776" s="328" t="s">
        <v>300</v>
      </c>
      <c r="L776" s="329" t="s">
        <v>260</v>
      </c>
      <c r="AJ776" s="301"/>
      <c r="AK776" s="301"/>
    </row>
    <row r="777" spans="2:37" x14ac:dyDescent="0.2">
      <c r="B777" s="334"/>
      <c r="C777" s="333"/>
      <c r="D777" s="333"/>
      <c r="E777" s="334"/>
      <c r="F777" s="333"/>
      <c r="G777" s="333"/>
      <c r="H777" s="333"/>
      <c r="J777" s="327" t="s">
        <v>449</v>
      </c>
      <c r="K777" s="328" t="s">
        <v>263</v>
      </c>
      <c r="L777" s="329" t="s">
        <v>260</v>
      </c>
      <c r="AJ777" s="301"/>
      <c r="AK777" s="301"/>
    </row>
    <row r="778" spans="2:37" x14ac:dyDescent="0.2">
      <c r="B778" s="334"/>
      <c r="C778" s="333"/>
      <c r="D778" s="333"/>
      <c r="E778" s="334"/>
      <c r="F778" s="333"/>
      <c r="G778" s="333"/>
      <c r="H778" s="333"/>
      <c r="J778" s="327" t="s">
        <v>450</v>
      </c>
      <c r="K778" s="328" t="s">
        <v>263</v>
      </c>
      <c r="L778" s="329" t="s">
        <v>260</v>
      </c>
      <c r="AJ778" s="301"/>
      <c r="AK778" s="301"/>
    </row>
    <row r="779" spans="2:37" x14ac:dyDescent="0.2">
      <c r="B779" s="334"/>
      <c r="C779" s="333"/>
      <c r="D779" s="333"/>
      <c r="E779" s="334"/>
      <c r="F779" s="333"/>
      <c r="G779" s="333"/>
      <c r="H779" s="333"/>
      <c r="J779" s="327" t="s">
        <v>451</v>
      </c>
      <c r="K779" s="328" t="s">
        <v>263</v>
      </c>
      <c r="L779" s="329" t="s">
        <v>260</v>
      </c>
      <c r="AJ779" s="301"/>
      <c r="AK779" s="301"/>
    </row>
    <row r="780" spans="2:37" x14ac:dyDescent="0.2">
      <c r="B780" s="334"/>
      <c r="C780" s="333"/>
      <c r="D780" s="333"/>
      <c r="E780" s="334"/>
      <c r="F780" s="333"/>
      <c r="G780" s="333"/>
      <c r="H780" s="333"/>
      <c r="J780" s="327" t="s">
        <v>452</v>
      </c>
      <c r="K780" s="328" t="s">
        <v>259</v>
      </c>
      <c r="L780" s="329" t="s">
        <v>260</v>
      </c>
      <c r="AJ780" s="301"/>
      <c r="AK780" s="301"/>
    </row>
    <row r="781" spans="2:37" x14ac:dyDescent="0.2">
      <c r="B781" s="334"/>
      <c r="C781" s="333"/>
      <c r="D781" s="333"/>
      <c r="E781" s="334"/>
      <c r="F781" s="333"/>
      <c r="G781" s="333"/>
      <c r="H781" s="333"/>
      <c r="J781" s="327" t="s">
        <v>453</v>
      </c>
      <c r="K781" s="328" t="s">
        <v>270</v>
      </c>
      <c r="L781" s="329" t="s">
        <v>260</v>
      </c>
      <c r="AJ781" s="301"/>
      <c r="AK781" s="301"/>
    </row>
    <row r="782" spans="2:37" x14ac:dyDescent="0.2">
      <c r="B782" s="334"/>
      <c r="C782" s="333"/>
      <c r="D782" s="333"/>
      <c r="E782" s="334"/>
      <c r="F782" s="333"/>
      <c r="G782" s="333"/>
      <c r="H782" s="333"/>
      <c r="J782" s="327" t="s">
        <v>454</v>
      </c>
      <c r="K782" s="328" t="s">
        <v>270</v>
      </c>
      <c r="L782" s="329" t="s">
        <v>260</v>
      </c>
      <c r="AJ782" s="301"/>
      <c r="AK782" s="301"/>
    </row>
    <row r="783" spans="2:37" x14ac:dyDescent="0.2">
      <c r="B783" s="334"/>
      <c r="C783" s="333"/>
      <c r="D783" s="333"/>
      <c r="E783" s="334"/>
      <c r="F783" s="333"/>
      <c r="G783" s="333"/>
      <c r="H783" s="333"/>
      <c r="J783" s="327" t="s">
        <v>455</v>
      </c>
      <c r="K783" s="328" t="s">
        <v>259</v>
      </c>
      <c r="L783" s="329" t="s">
        <v>260</v>
      </c>
      <c r="AJ783" s="301"/>
      <c r="AK783" s="301"/>
    </row>
    <row r="784" spans="2:37" x14ac:dyDescent="0.2">
      <c r="B784" s="334"/>
      <c r="C784" s="333"/>
      <c r="D784" s="333"/>
      <c r="E784" s="334"/>
      <c r="F784" s="333"/>
      <c r="G784" s="333"/>
      <c r="H784" s="333"/>
      <c r="J784" s="327" t="s">
        <v>456</v>
      </c>
      <c r="K784" s="328" t="s">
        <v>259</v>
      </c>
      <c r="L784" s="329" t="s">
        <v>260</v>
      </c>
      <c r="AJ784" s="301"/>
      <c r="AK784" s="301"/>
    </row>
    <row r="785" spans="2:37" x14ac:dyDescent="0.2">
      <c r="B785" s="334"/>
      <c r="C785" s="333"/>
      <c r="D785" s="333"/>
      <c r="E785" s="334"/>
      <c r="F785" s="333"/>
      <c r="G785" s="333"/>
      <c r="H785" s="333"/>
      <c r="J785" s="327" t="s">
        <v>457</v>
      </c>
      <c r="K785" s="328" t="s">
        <v>270</v>
      </c>
      <c r="L785" s="329" t="s">
        <v>260</v>
      </c>
      <c r="AJ785" s="301"/>
      <c r="AK785" s="301"/>
    </row>
    <row r="786" spans="2:37" x14ac:dyDescent="0.2">
      <c r="B786" s="334"/>
      <c r="C786" s="333"/>
      <c r="D786" s="333"/>
      <c r="E786" s="334"/>
      <c r="F786" s="333"/>
      <c r="G786" s="333"/>
      <c r="H786" s="333"/>
      <c r="J786" s="327" t="s">
        <v>654</v>
      </c>
      <c r="K786" s="328" t="s">
        <v>259</v>
      </c>
      <c r="L786" s="329" t="s">
        <v>260</v>
      </c>
      <c r="AJ786" s="301"/>
      <c r="AK786" s="301"/>
    </row>
    <row r="787" spans="2:37" x14ac:dyDescent="0.2">
      <c r="B787" s="334"/>
      <c r="C787" s="333"/>
      <c r="D787" s="333"/>
      <c r="E787" s="334"/>
      <c r="F787" s="333"/>
      <c r="G787" s="333"/>
      <c r="H787" s="333"/>
      <c r="J787" s="327" t="s">
        <v>458</v>
      </c>
      <c r="K787" s="328" t="s">
        <v>259</v>
      </c>
      <c r="L787" s="329" t="s">
        <v>260</v>
      </c>
      <c r="AJ787" s="301"/>
      <c r="AK787" s="301"/>
    </row>
    <row r="788" spans="2:37" x14ac:dyDescent="0.2">
      <c r="B788" s="334"/>
      <c r="C788" s="333"/>
      <c r="D788" s="333"/>
      <c r="E788" s="334"/>
      <c r="F788" s="333"/>
      <c r="G788" s="333"/>
      <c r="H788" s="333"/>
      <c r="J788" s="327" t="s">
        <v>459</v>
      </c>
      <c r="K788" s="328" t="s">
        <v>313</v>
      </c>
      <c r="L788" s="329" t="s">
        <v>260</v>
      </c>
      <c r="AJ788" s="301"/>
      <c r="AK788" s="301"/>
    </row>
    <row r="789" spans="2:37" x14ac:dyDescent="0.2">
      <c r="B789" s="334"/>
      <c r="C789" s="333"/>
      <c r="D789" s="333"/>
      <c r="E789" s="334"/>
      <c r="F789" s="333"/>
      <c r="G789" s="333"/>
      <c r="H789" s="333"/>
      <c r="J789" s="327" t="s">
        <v>460</v>
      </c>
      <c r="K789" s="328" t="s">
        <v>259</v>
      </c>
      <c r="L789" s="329" t="s">
        <v>260</v>
      </c>
      <c r="AJ789" s="301"/>
      <c r="AK789" s="301"/>
    </row>
    <row r="790" spans="2:37" x14ac:dyDescent="0.2">
      <c r="B790" s="334"/>
      <c r="C790" s="333"/>
      <c r="D790" s="333"/>
      <c r="E790" s="334"/>
      <c r="F790" s="333"/>
      <c r="G790" s="333"/>
      <c r="H790" s="333"/>
      <c r="J790" s="327" t="s">
        <v>655</v>
      </c>
      <c r="K790" s="328" t="s">
        <v>640</v>
      </c>
      <c r="L790" s="329" t="s">
        <v>260</v>
      </c>
      <c r="AJ790" s="301"/>
      <c r="AK790" s="301"/>
    </row>
    <row r="791" spans="2:37" x14ac:dyDescent="0.2">
      <c r="B791" s="334"/>
      <c r="C791" s="333"/>
      <c r="D791" s="333"/>
      <c r="E791" s="334"/>
      <c r="F791" s="333"/>
      <c r="G791" s="333"/>
      <c r="H791" s="333"/>
      <c r="J791" s="327" t="s">
        <v>656</v>
      </c>
      <c r="K791" s="328" t="s">
        <v>300</v>
      </c>
      <c r="L791" s="329" t="s">
        <v>260</v>
      </c>
      <c r="AJ791" s="301"/>
      <c r="AK791" s="301"/>
    </row>
    <row r="792" spans="2:37" x14ac:dyDescent="0.2">
      <c r="B792" s="334"/>
      <c r="C792" s="333"/>
      <c r="D792" s="333"/>
      <c r="E792" s="334"/>
      <c r="F792" s="333"/>
      <c r="G792" s="333"/>
      <c r="H792" s="333"/>
      <c r="J792" s="327" t="s">
        <v>461</v>
      </c>
      <c r="K792" s="328" t="s">
        <v>263</v>
      </c>
      <c r="L792" s="329" t="s">
        <v>260</v>
      </c>
      <c r="AJ792" s="301"/>
      <c r="AK792" s="301"/>
    </row>
    <row r="793" spans="2:37" x14ac:dyDescent="0.2">
      <c r="B793" s="334"/>
      <c r="C793" s="333"/>
      <c r="D793" s="333"/>
      <c r="E793" s="334"/>
      <c r="F793" s="333"/>
      <c r="G793" s="333"/>
      <c r="H793" s="333"/>
      <c r="J793" s="327" t="s">
        <v>462</v>
      </c>
      <c r="K793" s="328" t="s">
        <v>263</v>
      </c>
      <c r="L793" s="329" t="s">
        <v>260</v>
      </c>
      <c r="AJ793" s="301"/>
      <c r="AK793" s="301"/>
    </row>
    <row r="794" spans="2:37" x14ac:dyDescent="0.2">
      <c r="B794" s="334"/>
      <c r="C794" s="333"/>
      <c r="D794" s="333"/>
      <c r="E794" s="334"/>
      <c r="F794" s="333"/>
      <c r="G794" s="333"/>
      <c r="H794" s="333"/>
      <c r="J794" s="327" t="s">
        <v>463</v>
      </c>
      <c r="K794" s="328" t="s">
        <v>263</v>
      </c>
      <c r="L794" s="329" t="s">
        <v>260</v>
      </c>
      <c r="AJ794" s="301"/>
      <c r="AK794" s="301"/>
    </row>
    <row r="795" spans="2:37" ht="24" x14ac:dyDescent="0.2">
      <c r="B795" s="334"/>
      <c r="C795" s="333"/>
      <c r="D795" s="333"/>
      <c r="E795" s="334"/>
      <c r="F795" s="333"/>
      <c r="G795" s="333"/>
      <c r="H795" s="333"/>
      <c r="J795" s="327" t="s">
        <v>464</v>
      </c>
      <c r="K795" s="328" t="s">
        <v>300</v>
      </c>
      <c r="L795" s="329" t="s">
        <v>260</v>
      </c>
      <c r="AJ795" s="301"/>
      <c r="AK795" s="301"/>
    </row>
    <row r="796" spans="2:37" x14ac:dyDescent="0.2">
      <c r="B796" s="334"/>
      <c r="C796" s="333"/>
      <c r="D796" s="333"/>
      <c r="E796" s="334"/>
      <c r="F796" s="333"/>
      <c r="G796" s="333"/>
      <c r="H796" s="333"/>
      <c r="J796" s="327" t="s">
        <v>465</v>
      </c>
      <c r="K796" s="328" t="s">
        <v>313</v>
      </c>
      <c r="L796" s="329" t="s">
        <v>260</v>
      </c>
      <c r="AJ796" s="301"/>
      <c r="AK796" s="301"/>
    </row>
    <row r="797" spans="2:37" x14ac:dyDescent="0.2">
      <c r="B797" s="334"/>
      <c r="C797" s="333"/>
      <c r="D797" s="333"/>
      <c r="E797" s="334"/>
      <c r="F797" s="333"/>
      <c r="G797" s="333"/>
      <c r="H797" s="333"/>
      <c r="J797" s="327" t="s">
        <v>466</v>
      </c>
      <c r="K797" s="328" t="s">
        <v>313</v>
      </c>
      <c r="L797" s="329" t="s">
        <v>260</v>
      </c>
      <c r="AJ797" s="301"/>
      <c r="AK797" s="301"/>
    </row>
    <row r="798" spans="2:37" x14ac:dyDescent="0.2">
      <c r="B798" s="334"/>
      <c r="C798" s="333"/>
      <c r="D798" s="333"/>
      <c r="E798" s="334"/>
      <c r="F798" s="333"/>
      <c r="G798" s="333"/>
      <c r="H798" s="333"/>
      <c r="J798" s="327" t="s">
        <v>467</v>
      </c>
      <c r="K798" s="328" t="s">
        <v>263</v>
      </c>
      <c r="L798" s="329" t="s">
        <v>260</v>
      </c>
      <c r="AJ798" s="301"/>
      <c r="AK798" s="301"/>
    </row>
    <row r="799" spans="2:37" x14ac:dyDescent="0.2">
      <c r="B799" s="334"/>
      <c r="C799" s="333"/>
      <c r="D799" s="333"/>
      <c r="E799" s="334"/>
      <c r="F799" s="333"/>
      <c r="G799" s="333"/>
      <c r="H799" s="333"/>
      <c r="J799" s="327" t="s">
        <v>468</v>
      </c>
      <c r="K799" s="328" t="s">
        <v>259</v>
      </c>
      <c r="L799" s="329" t="s">
        <v>260</v>
      </c>
      <c r="AJ799" s="301"/>
      <c r="AK799" s="301"/>
    </row>
    <row r="800" spans="2:37" x14ac:dyDescent="0.2">
      <c r="B800" s="334"/>
      <c r="C800" s="333"/>
      <c r="D800" s="333"/>
      <c r="E800" s="334"/>
      <c r="F800" s="333"/>
      <c r="G800" s="333"/>
      <c r="H800" s="333"/>
      <c r="J800" s="327" t="s">
        <v>469</v>
      </c>
      <c r="K800" s="328" t="s">
        <v>313</v>
      </c>
      <c r="L800" s="329" t="s">
        <v>260</v>
      </c>
      <c r="AJ800" s="301"/>
      <c r="AK800" s="301"/>
    </row>
    <row r="801" spans="2:37" x14ac:dyDescent="0.2">
      <c r="B801" s="334"/>
      <c r="C801" s="333"/>
      <c r="D801" s="333"/>
      <c r="E801" s="334"/>
      <c r="F801" s="333"/>
      <c r="G801" s="333"/>
      <c r="H801" s="333"/>
      <c r="J801" s="327" t="s">
        <v>470</v>
      </c>
      <c r="K801" s="328" t="s">
        <v>263</v>
      </c>
      <c r="L801" s="329" t="s">
        <v>260</v>
      </c>
      <c r="AJ801" s="301"/>
      <c r="AK801" s="301"/>
    </row>
    <row r="802" spans="2:37" x14ac:dyDescent="0.2">
      <c r="B802" s="334"/>
      <c r="C802" s="333"/>
      <c r="D802" s="333"/>
      <c r="E802" s="334"/>
      <c r="F802" s="333"/>
      <c r="G802" s="333"/>
      <c r="H802" s="333"/>
      <c r="J802" s="327" t="s">
        <v>471</v>
      </c>
      <c r="K802" s="328" t="s">
        <v>313</v>
      </c>
      <c r="L802" s="329" t="s">
        <v>260</v>
      </c>
      <c r="AJ802" s="301"/>
      <c r="AK802" s="301"/>
    </row>
    <row r="803" spans="2:37" x14ac:dyDescent="0.2">
      <c r="B803" s="334"/>
      <c r="C803" s="333"/>
      <c r="D803" s="333"/>
      <c r="E803" s="334"/>
      <c r="F803" s="333"/>
      <c r="G803" s="333"/>
      <c r="H803" s="333"/>
      <c r="J803" s="327" t="s">
        <v>472</v>
      </c>
      <c r="K803" s="328" t="s">
        <v>259</v>
      </c>
      <c r="L803" s="329" t="s">
        <v>260</v>
      </c>
      <c r="AJ803" s="301"/>
      <c r="AK803" s="301"/>
    </row>
    <row r="804" spans="2:37" x14ac:dyDescent="0.2">
      <c r="B804" s="334"/>
      <c r="C804" s="333"/>
      <c r="D804" s="333"/>
      <c r="E804" s="334"/>
      <c r="F804" s="333"/>
      <c r="G804" s="333"/>
      <c r="H804" s="333"/>
      <c r="J804" s="327" t="s">
        <v>473</v>
      </c>
      <c r="K804" s="328" t="s">
        <v>270</v>
      </c>
      <c r="L804" s="329" t="s">
        <v>260</v>
      </c>
      <c r="AJ804" s="301"/>
      <c r="AK804" s="301"/>
    </row>
    <row r="805" spans="2:37" x14ac:dyDescent="0.2">
      <c r="B805" s="334"/>
      <c r="C805" s="333"/>
      <c r="D805" s="333"/>
      <c r="E805" s="334"/>
      <c r="F805" s="333"/>
      <c r="G805" s="333"/>
      <c r="H805" s="333"/>
      <c r="J805" s="327" t="s">
        <v>657</v>
      </c>
      <c r="K805" s="328" t="s">
        <v>263</v>
      </c>
      <c r="L805" s="329" t="s">
        <v>260</v>
      </c>
      <c r="AJ805" s="301"/>
      <c r="AK805" s="301"/>
    </row>
    <row r="806" spans="2:37" x14ac:dyDescent="0.2">
      <c r="B806" s="334"/>
      <c r="C806" s="333"/>
      <c r="D806" s="333"/>
      <c r="E806" s="334"/>
      <c r="F806" s="333"/>
      <c r="G806" s="333"/>
      <c r="H806" s="333"/>
      <c r="J806" s="327" t="s">
        <v>474</v>
      </c>
      <c r="K806" s="328" t="s">
        <v>259</v>
      </c>
      <c r="L806" s="329" t="s">
        <v>260</v>
      </c>
      <c r="AJ806" s="301"/>
      <c r="AK806" s="301"/>
    </row>
    <row r="807" spans="2:37" x14ac:dyDescent="0.2">
      <c r="B807" s="334"/>
      <c r="C807" s="333"/>
      <c r="D807" s="333"/>
      <c r="E807" s="334"/>
      <c r="F807" s="333"/>
      <c r="G807" s="333"/>
      <c r="H807" s="333"/>
      <c r="J807" s="327" t="s">
        <v>475</v>
      </c>
      <c r="K807" s="328" t="s">
        <v>259</v>
      </c>
      <c r="L807" s="329" t="s">
        <v>260</v>
      </c>
      <c r="AJ807" s="301"/>
      <c r="AK807" s="301"/>
    </row>
    <row r="808" spans="2:37" x14ac:dyDescent="0.2">
      <c r="B808" s="334"/>
      <c r="C808" s="333"/>
      <c r="D808" s="333"/>
      <c r="E808" s="334"/>
      <c r="F808" s="333"/>
      <c r="G808" s="333"/>
      <c r="H808" s="333"/>
      <c r="J808" s="327" t="s">
        <v>476</v>
      </c>
      <c r="K808" s="328" t="s">
        <v>263</v>
      </c>
      <c r="L808" s="329" t="s">
        <v>260</v>
      </c>
      <c r="AJ808" s="301"/>
      <c r="AK808" s="301"/>
    </row>
    <row r="809" spans="2:37" x14ac:dyDescent="0.2">
      <c r="B809" s="334"/>
      <c r="C809" s="333"/>
      <c r="D809" s="333"/>
      <c r="E809" s="334"/>
      <c r="F809" s="333"/>
      <c r="G809" s="333"/>
      <c r="H809" s="333"/>
      <c r="J809" s="327" t="s">
        <v>477</v>
      </c>
      <c r="K809" s="328" t="s">
        <v>270</v>
      </c>
      <c r="L809" s="329" t="s">
        <v>260</v>
      </c>
      <c r="AJ809" s="301"/>
      <c r="AK809" s="301"/>
    </row>
    <row r="810" spans="2:37" x14ac:dyDescent="0.2">
      <c r="B810" s="334"/>
      <c r="C810" s="333"/>
      <c r="D810" s="333"/>
      <c r="E810" s="334"/>
      <c r="F810" s="333"/>
      <c r="G810" s="333"/>
      <c r="H810" s="333"/>
      <c r="J810" s="327" t="s">
        <v>478</v>
      </c>
      <c r="K810" s="328" t="s">
        <v>300</v>
      </c>
      <c r="L810" s="329" t="s">
        <v>260</v>
      </c>
      <c r="AJ810" s="301"/>
      <c r="AK810" s="301"/>
    </row>
    <row r="811" spans="2:37" x14ac:dyDescent="0.2">
      <c r="B811" s="334"/>
      <c r="C811" s="333"/>
      <c r="D811" s="333"/>
      <c r="E811" s="334"/>
      <c r="F811" s="333"/>
      <c r="G811" s="333"/>
      <c r="H811" s="333"/>
      <c r="J811" s="327" t="s">
        <v>658</v>
      </c>
      <c r="K811" s="328" t="s">
        <v>259</v>
      </c>
      <c r="L811" s="329" t="s">
        <v>260</v>
      </c>
      <c r="AJ811" s="301"/>
      <c r="AK811" s="301"/>
    </row>
    <row r="812" spans="2:37" x14ac:dyDescent="0.2">
      <c r="B812" s="334"/>
      <c r="C812" s="333"/>
      <c r="D812" s="333"/>
      <c r="E812" s="334"/>
      <c r="F812" s="333"/>
      <c r="G812" s="333"/>
      <c r="H812" s="333"/>
      <c r="J812" s="327" t="s">
        <v>479</v>
      </c>
      <c r="K812" s="328" t="s">
        <v>259</v>
      </c>
      <c r="L812" s="329" t="s">
        <v>260</v>
      </c>
      <c r="AJ812" s="301"/>
      <c r="AK812" s="301"/>
    </row>
    <row r="813" spans="2:37" x14ac:dyDescent="0.2">
      <c r="B813" s="334"/>
      <c r="C813" s="333"/>
      <c r="D813" s="333"/>
      <c r="E813" s="334"/>
      <c r="F813" s="333"/>
      <c r="G813" s="333"/>
      <c r="H813" s="333"/>
      <c r="J813" s="327" t="s">
        <v>480</v>
      </c>
      <c r="K813" s="328" t="s">
        <v>263</v>
      </c>
      <c r="L813" s="329" t="s">
        <v>260</v>
      </c>
      <c r="AJ813" s="301"/>
      <c r="AK813" s="301"/>
    </row>
    <row r="814" spans="2:37" x14ac:dyDescent="0.2">
      <c r="B814" s="334"/>
      <c r="C814" s="333"/>
      <c r="D814" s="333"/>
      <c r="E814" s="334"/>
      <c r="F814" s="333"/>
      <c r="G814" s="333"/>
      <c r="H814" s="333"/>
      <c r="J814" s="327" t="s">
        <v>481</v>
      </c>
      <c r="K814" s="328" t="s">
        <v>259</v>
      </c>
      <c r="L814" s="329" t="s">
        <v>260</v>
      </c>
      <c r="AJ814" s="301"/>
      <c r="AK814" s="301"/>
    </row>
    <row r="815" spans="2:37" x14ac:dyDescent="0.2">
      <c r="B815" s="334"/>
      <c r="C815" s="333"/>
      <c r="D815" s="333"/>
      <c r="E815" s="334"/>
      <c r="F815" s="333"/>
      <c r="G815" s="333"/>
      <c r="H815" s="333"/>
      <c r="J815" s="327" t="s">
        <v>482</v>
      </c>
      <c r="K815" s="328" t="s">
        <v>259</v>
      </c>
      <c r="L815" s="329" t="s">
        <v>260</v>
      </c>
      <c r="AJ815" s="301"/>
      <c r="AK815" s="301"/>
    </row>
    <row r="816" spans="2:37" x14ac:dyDescent="0.2">
      <c r="B816" s="334"/>
      <c r="C816" s="333"/>
      <c r="D816" s="333"/>
      <c r="E816" s="334"/>
      <c r="F816" s="333"/>
      <c r="G816" s="333"/>
      <c r="H816" s="333"/>
      <c r="J816" s="327" t="s">
        <v>483</v>
      </c>
      <c r="K816" s="328" t="s">
        <v>259</v>
      </c>
      <c r="L816" s="329" t="s">
        <v>260</v>
      </c>
      <c r="AJ816" s="301"/>
      <c r="AK816" s="301"/>
    </row>
    <row r="817" spans="2:37" x14ac:dyDescent="0.2">
      <c r="B817" s="334"/>
      <c r="C817" s="333"/>
      <c r="D817" s="333"/>
      <c r="E817" s="334"/>
      <c r="F817" s="333"/>
      <c r="G817" s="333"/>
      <c r="H817" s="333"/>
      <c r="J817" s="327" t="s">
        <v>484</v>
      </c>
      <c r="K817" s="328" t="s">
        <v>640</v>
      </c>
      <c r="L817" s="329" t="s">
        <v>260</v>
      </c>
      <c r="AJ817" s="301"/>
      <c r="AK817" s="301"/>
    </row>
    <row r="818" spans="2:37" x14ac:dyDescent="0.2">
      <c r="B818" s="334"/>
      <c r="C818" s="333"/>
      <c r="D818" s="333"/>
      <c r="E818" s="334"/>
      <c r="F818" s="333"/>
      <c r="G818" s="333"/>
      <c r="H818" s="333"/>
      <c r="J818" s="327" t="s">
        <v>485</v>
      </c>
      <c r="K818" s="328" t="s">
        <v>259</v>
      </c>
      <c r="L818" s="329" t="s">
        <v>260</v>
      </c>
      <c r="AJ818" s="301"/>
      <c r="AK818" s="301"/>
    </row>
    <row r="819" spans="2:37" x14ac:dyDescent="0.2">
      <c r="B819" s="334"/>
      <c r="C819" s="333"/>
      <c r="D819" s="333"/>
      <c r="E819" s="334"/>
      <c r="F819" s="333"/>
      <c r="G819" s="333"/>
      <c r="H819" s="333"/>
      <c r="J819" s="327" t="s">
        <v>486</v>
      </c>
      <c r="K819" s="328" t="s">
        <v>259</v>
      </c>
      <c r="L819" s="329" t="s">
        <v>260</v>
      </c>
      <c r="AJ819" s="301"/>
      <c r="AK819" s="301"/>
    </row>
    <row r="820" spans="2:37" x14ac:dyDescent="0.2">
      <c r="B820" s="334"/>
      <c r="C820" s="333"/>
      <c r="D820" s="333"/>
      <c r="E820" s="334"/>
      <c r="F820" s="333"/>
      <c r="G820" s="333"/>
      <c r="H820" s="333"/>
      <c r="J820" s="327" t="s">
        <v>487</v>
      </c>
      <c r="K820" s="328" t="s">
        <v>300</v>
      </c>
      <c r="L820" s="329" t="s">
        <v>260</v>
      </c>
      <c r="AJ820" s="301"/>
      <c r="AK820" s="301"/>
    </row>
    <row r="821" spans="2:37" x14ac:dyDescent="0.2">
      <c r="B821" s="334"/>
      <c r="C821" s="333"/>
      <c r="D821" s="333"/>
      <c r="E821" s="334"/>
      <c r="F821" s="333"/>
      <c r="G821" s="333"/>
      <c r="H821" s="333"/>
      <c r="J821" s="327" t="s">
        <v>488</v>
      </c>
      <c r="K821" s="328" t="s">
        <v>259</v>
      </c>
      <c r="L821" s="329" t="s">
        <v>260</v>
      </c>
      <c r="AJ821" s="301"/>
      <c r="AK821" s="301"/>
    </row>
    <row r="822" spans="2:37" x14ac:dyDescent="0.2">
      <c r="B822" s="334"/>
      <c r="C822" s="333"/>
      <c r="D822" s="333"/>
      <c r="E822" s="334"/>
      <c r="F822" s="333"/>
      <c r="G822" s="333"/>
      <c r="H822" s="333"/>
      <c r="J822" s="327" t="s">
        <v>489</v>
      </c>
      <c r="K822" s="328" t="s">
        <v>263</v>
      </c>
      <c r="L822" s="329" t="s">
        <v>260</v>
      </c>
      <c r="AJ822" s="301"/>
      <c r="AK822" s="301"/>
    </row>
    <row r="823" spans="2:37" x14ac:dyDescent="0.2">
      <c r="B823" s="334"/>
      <c r="C823" s="333"/>
      <c r="D823" s="333"/>
      <c r="E823" s="334"/>
      <c r="F823" s="333"/>
      <c r="G823" s="333"/>
      <c r="H823" s="333"/>
      <c r="J823" s="327" t="s">
        <v>490</v>
      </c>
      <c r="K823" s="328" t="s">
        <v>263</v>
      </c>
      <c r="L823" s="329" t="s">
        <v>260</v>
      </c>
      <c r="AJ823" s="301"/>
      <c r="AK823" s="301"/>
    </row>
    <row r="824" spans="2:37" x14ac:dyDescent="0.2">
      <c r="B824" s="334"/>
      <c r="C824" s="333"/>
      <c r="D824" s="333"/>
      <c r="E824" s="334"/>
      <c r="F824" s="333"/>
      <c r="G824" s="333"/>
      <c r="H824" s="333"/>
      <c r="J824" s="327" t="s">
        <v>491</v>
      </c>
      <c r="K824" s="328" t="s">
        <v>259</v>
      </c>
      <c r="L824" s="329" t="s">
        <v>260</v>
      </c>
      <c r="AJ824" s="301"/>
      <c r="AK824" s="301"/>
    </row>
    <row r="825" spans="2:37" x14ac:dyDescent="0.2">
      <c r="B825" s="334"/>
      <c r="C825" s="333"/>
      <c r="D825" s="333"/>
      <c r="E825" s="334"/>
      <c r="F825" s="333"/>
      <c r="G825" s="333"/>
      <c r="H825" s="333"/>
      <c r="J825" s="327" t="s">
        <v>492</v>
      </c>
      <c r="K825" s="328" t="s">
        <v>259</v>
      </c>
      <c r="L825" s="329" t="s">
        <v>260</v>
      </c>
      <c r="AJ825" s="301"/>
      <c r="AK825" s="301"/>
    </row>
    <row r="826" spans="2:37" x14ac:dyDescent="0.2">
      <c r="B826" s="334"/>
      <c r="C826" s="333"/>
      <c r="D826" s="333"/>
      <c r="E826" s="334"/>
      <c r="F826" s="333"/>
      <c r="G826" s="333"/>
      <c r="H826" s="333"/>
      <c r="J826" s="327" t="s">
        <v>493</v>
      </c>
      <c r="K826" s="328" t="s">
        <v>259</v>
      </c>
      <c r="L826" s="329" t="s">
        <v>260</v>
      </c>
      <c r="AJ826" s="301"/>
      <c r="AK826" s="301"/>
    </row>
    <row r="827" spans="2:37" x14ac:dyDescent="0.2">
      <c r="B827" s="334"/>
      <c r="C827" s="333"/>
      <c r="D827" s="333"/>
      <c r="E827" s="334"/>
      <c r="F827" s="333"/>
      <c r="G827" s="333"/>
      <c r="H827" s="333"/>
      <c r="J827" s="327" t="s">
        <v>494</v>
      </c>
      <c r="K827" s="328" t="s">
        <v>300</v>
      </c>
      <c r="L827" s="329" t="s">
        <v>260</v>
      </c>
      <c r="AJ827" s="301"/>
      <c r="AK827" s="301"/>
    </row>
    <row r="828" spans="2:37" x14ac:dyDescent="0.2">
      <c r="B828" s="334"/>
      <c r="C828" s="333"/>
      <c r="D828" s="333"/>
      <c r="E828" s="334"/>
      <c r="F828" s="333"/>
      <c r="G828" s="333"/>
      <c r="H828" s="333"/>
      <c r="J828" s="327" t="s">
        <v>495</v>
      </c>
      <c r="K828" s="328" t="s">
        <v>259</v>
      </c>
      <c r="L828" s="329" t="s">
        <v>260</v>
      </c>
      <c r="AJ828" s="301"/>
      <c r="AK828" s="301"/>
    </row>
    <row r="829" spans="2:37" x14ac:dyDescent="0.2">
      <c r="B829" s="334"/>
      <c r="C829" s="333"/>
      <c r="D829" s="333"/>
      <c r="E829" s="334"/>
      <c r="F829" s="333"/>
      <c r="G829" s="333"/>
      <c r="H829" s="333"/>
      <c r="J829" s="327" t="s">
        <v>496</v>
      </c>
      <c r="K829" s="328" t="s">
        <v>259</v>
      </c>
      <c r="L829" s="329" t="s">
        <v>260</v>
      </c>
      <c r="AJ829" s="301"/>
      <c r="AK829" s="301"/>
    </row>
    <row r="830" spans="2:37" x14ac:dyDescent="0.2">
      <c r="B830" s="334"/>
      <c r="C830" s="333"/>
      <c r="D830" s="333"/>
      <c r="E830" s="334"/>
      <c r="F830" s="333"/>
      <c r="G830" s="333"/>
      <c r="H830" s="333"/>
      <c r="J830" s="327" t="s">
        <v>497</v>
      </c>
      <c r="K830" s="328" t="s">
        <v>270</v>
      </c>
      <c r="L830" s="329" t="s">
        <v>260</v>
      </c>
      <c r="AJ830" s="301"/>
      <c r="AK830" s="301"/>
    </row>
    <row r="831" spans="2:37" x14ac:dyDescent="0.2">
      <c r="B831" s="334"/>
      <c r="C831" s="333"/>
      <c r="D831" s="333"/>
      <c r="E831" s="334"/>
      <c r="F831" s="333"/>
      <c r="G831" s="333"/>
      <c r="H831" s="333"/>
      <c r="J831" s="327" t="s">
        <v>498</v>
      </c>
      <c r="K831" s="328" t="s">
        <v>259</v>
      </c>
      <c r="L831" s="329" t="s">
        <v>260</v>
      </c>
      <c r="AJ831" s="301"/>
      <c r="AK831" s="301"/>
    </row>
    <row r="832" spans="2:37" x14ac:dyDescent="0.2">
      <c r="B832" s="334"/>
      <c r="C832" s="333"/>
      <c r="D832" s="333"/>
      <c r="E832" s="334"/>
      <c r="F832" s="333"/>
      <c r="G832" s="333"/>
      <c r="H832" s="333"/>
      <c r="J832" s="327" t="s">
        <v>499</v>
      </c>
      <c r="K832" s="328" t="s">
        <v>313</v>
      </c>
      <c r="L832" s="329" t="s">
        <v>260</v>
      </c>
      <c r="AJ832" s="301"/>
      <c r="AK832" s="301"/>
    </row>
    <row r="833" spans="2:37" x14ac:dyDescent="0.2">
      <c r="B833" s="334"/>
      <c r="C833" s="333"/>
      <c r="D833" s="333"/>
      <c r="E833" s="334"/>
      <c r="F833" s="333"/>
      <c r="G833" s="333"/>
      <c r="H833" s="333"/>
      <c r="J833" s="327" t="s">
        <v>500</v>
      </c>
      <c r="K833" s="328" t="s">
        <v>270</v>
      </c>
      <c r="L833" s="329" t="s">
        <v>260</v>
      </c>
      <c r="AJ833" s="301"/>
      <c r="AK833" s="301"/>
    </row>
    <row r="834" spans="2:37" x14ac:dyDescent="0.2">
      <c r="B834" s="334"/>
      <c r="C834" s="333"/>
      <c r="D834" s="333"/>
      <c r="E834" s="334"/>
      <c r="F834" s="333"/>
      <c r="G834" s="333"/>
      <c r="H834" s="333"/>
      <c r="J834" s="327" t="s">
        <v>501</v>
      </c>
      <c r="K834" s="328" t="s">
        <v>313</v>
      </c>
      <c r="L834" s="329" t="s">
        <v>260</v>
      </c>
      <c r="AJ834" s="301"/>
      <c r="AK834" s="301"/>
    </row>
    <row r="835" spans="2:37" x14ac:dyDescent="0.2">
      <c r="B835" s="334"/>
      <c r="C835" s="333"/>
      <c r="D835" s="333"/>
      <c r="E835" s="334"/>
      <c r="F835" s="333"/>
      <c r="G835" s="333"/>
      <c r="H835" s="333"/>
      <c r="J835" s="327" t="s">
        <v>502</v>
      </c>
      <c r="K835" s="328" t="s">
        <v>263</v>
      </c>
      <c r="L835" s="329" t="s">
        <v>260</v>
      </c>
      <c r="AJ835" s="301"/>
      <c r="AK835" s="301"/>
    </row>
    <row r="836" spans="2:37" x14ac:dyDescent="0.2">
      <c r="B836" s="334"/>
      <c r="C836" s="333"/>
      <c r="D836" s="333"/>
      <c r="E836" s="334"/>
      <c r="F836" s="333"/>
      <c r="G836" s="333"/>
      <c r="H836" s="333"/>
      <c r="J836" s="327" t="s">
        <v>503</v>
      </c>
      <c r="K836" s="328" t="s">
        <v>300</v>
      </c>
      <c r="L836" s="329" t="s">
        <v>260</v>
      </c>
      <c r="AJ836" s="301"/>
      <c r="AK836" s="301"/>
    </row>
    <row r="837" spans="2:37" x14ac:dyDescent="0.2">
      <c r="B837" s="334"/>
      <c r="C837" s="333"/>
      <c r="D837" s="333"/>
      <c r="E837" s="334"/>
      <c r="F837" s="333"/>
      <c r="G837" s="333"/>
      <c r="H837" s="333"/>
      <c r="J837" s="327" t="s">
        <v>504</v>
      </c>
      <c r="K837" s="328" t="s">
        <v>640</v>
      </c>
      <c r="L837" s="329" t="s">
        <v>260</v>
      </c>
      <c r="AJ837" s="301"/>
      <c r="AK837" s="301"/>
    </row>
    <row r="838" spans="2:37" x14ac:dyDescent="0.2">
      <c r="B838" s="334"/>
      <c r="C838" s="333"/>
      <c r="D838" s="333"/>
      <c r="E838" s="334"/>
      <c r="F838" s="333"/>
      <c r="G838" s="333"/>
      <c r="H838" s="333"/>
      <c r="J838" s="327" t="s">
        <v>505</v>
      </c>
      <c r="K838" s="328" t="s">
        <v>259</v>
      </c>
      <c r="L838" s="329" t="s">
        <v>260</v>
      </c>
      <c r="AJ838" s="301"/>
      <c r="AK838" s="301"/>
    </row>
    <row r="839" spans="2:37" x14ac:dyDescent="0.2">
      <c r="B839" s="334"/>
      <c r="C839" s="333"/>
      <c r="D839" s="333"/>
      <c r="E839" s="334"/>
      <c r="F839" s="333"/>
      <c r="G839" s="333"/>
      <c r="H839" s="333"/>
      <c r="J839" s="327" t="s">
        <v>506</v>
      </c>
      <c r="K839" s="328" t="s">
        <v>259</v>
      </c>
      <c r="L839" s="329" t="s">
        <v>260</v>
      </c>
      <c r="AJ839" s="301"/>
      <c r="AK839" s="301"/>
    </row>
    <row r="840" spans="2:37" x14ac:dyDescent="0.2">
      <c r="B840" s="334"/>
      <c r="C840" s="333"/>
      <c r="D840" s="333"/>
      <c r="E840" s="334"/>
      <c r="F840" s="333"/>
      <c r="G840" s="333"/>
      <c r="H840" s="333"/>
      <c r="J840" s="327" t="s">
        <v>507</v>
      </c>
      <c r="K840" s="328" t="s">
        <v>270</v>
      </c>
      <c r="L840" s="329" t="s">
        <v>260</v>
      </c>
      <c r="AJ840" s="301"/>
      <c r="AK840" s="301"/>
    </row>
    <row r="841" spans="2:37" x14ac:dyDescent="0.2">
      <c r="B841" s="334"/>
      <c r="C841" s="333"/>
      <c r="D841" s="333"/>
      <c r="E841" s="334"/>
      <c r="F841" s="333"/>
      <c r="G841" s="333"/>
      <c r="H841" s="333"/>
      <c r="J841" s="327" t="s">
        <v>508</v>
      </c>
      <c r="K841" s="328" t="s">
        <v>640</v>
      </c>
      <c r="L841" s="329" t="s">
        <v>260</v>
      </c>
      <c r="AJ841" s="301"/>
      <c r="AK841" s="301"/>
    </row>
    <row r="842" spans="2:37" x14ac:dyDescent="0.2">
      <c r="B842" s="334"/>
      <c r="C842" s="333"/>
      <c r="D842" s="333"/>
      <c r="E842" s="334"/>
      <c r="F842" s="333"/>
      <c r="G842" s="333"/>
      <c r="H842" s="333"/>
      <c r="J842" s="327" t="s">
        <v>509</v>
      </c>
      <c r="K842" s="328" t="s">
        <v>263</v>
      </c>
      <c r="L842" s="329" t="s">
        <v>260</v>
      </c>
      <c r="AJ842" s="301"/>
      <c r="AK842" s="301"/>
    </row>
    <row r="843" spans="2:37" x14ac:dyDescent="0.2">
      <c r="B843" s="334"/>
      <c r="C843" s="333"/>
      <c r="D843" s="333"/>
      <c r="E843" s="334"/>
      <c r="F843" s="333"/>
      <c r="G843" s="333"/>
      <c r="H843" s="333"/>
      <c r="J843" s="327" t="s">
        <v>510</v>
      </c>
      <c r="K843" s="328" t="s">
        <v>259</v>
      </c>
      <c r="L843" s="329" t="s">
        <v>260</v>
      </c>
      <c r="AJ843" s="301"/>
      <c r="AK843" s="301"/>
    </row>
    <row r="844" spans="2:37" x14ac:dyDescent="0.2">
      <c r="B844" s="334"/>
      <c r="C844" s="333"/>
      <c r="D844" s="333"/>
      <c r="E844" s="334"/>
      <c r="F844" s="333"/>
      <c r="G844" s="333"/>
      <c r="H844" s="333"/>
      <c r="J844" s="327" t="s">
        <v>511</v>
      </c>
      <c r="K844" s="328" t="s">
        <v>270</v>
      </c>
      <c r="L844" s="329" t="s">
        <v>260</v>
      </c>
      <c r="AJ844" s="301"/>
      <c r="AK844" s="301"/>
    </row>
    <row r="845" spans="2:37" x14ac:dyDescent="0.2">
      <c r="B845" s="334"/>
      <c r="C845" s="333"/>
      <c r="D845" s="333"/>
      <c r="E845" s="334"/>
      <c r="F845" s="333"/>
      <c r="G845" s="333"/>
      <c r="H845" s="333"/>
      <c r="J845" s="327" t="s">
        <v>512</v>
      </c>
      <c r="K845" s="328" t="s">
        <v>259</v>
      </c>
      <c r="L845" s="329" t="s">
        <v>260</v>
      </c>
      <c r="AJ845" s="301"/>
      <c r="AK845" s="301"/>
    </row>
    <row r="846" spans="2:37" x14ac:dyDescent="0.2">
      <c r="B846" s="334"/>
      <c r="C846" s="333"/>
      <c r="D846" s="333"/>
      <c r="E846" s="334"/>
      <c r="F846" s="333"/>
      <c r="G846" s="333"/>
      <c r="H846" s="333"/>
      <c r="J846" s="327" t="s">
        <v>513</v>
      </c>
      <c r="K846" s="328" t="s">
        <v>259</v>
      </c>
      <c r="L846" s="329" t="s">
        <v>260</v>
      </c>
      <c r="AJ846" s="301"/>
      <c r="AK846" s="301"/>
    </row>
    <row r="847" spans="2:37" x14ac:dyDescent="0.2">
      <c r="B847" s="334"/>
      <c r="C847" s="333"/>
      <c r="D847" s="333"/>
      <c r="E847" s="334"/>
      <c r="F847" s="333"/>
      <c r="G847" s="333"/>
      <c r="H847" s="333"/>
      <c r="J847" s="327" t="s">
        <v>514</v>
      </c>
      <c r="K847" s="328" t="s">
        <v>270</v>
      </c>
      <c r="L847" s="329" t="s">
        <v>260</v>
      </c>
      <c r="AJ847" s="301"/>
      <c r="AK847" s="301"/>
    </row>
    <row r="848" spans="2:37" x14ac:dyDescent="0.2">
      <c r="B848" s="334"/>
      <c r="C848" s="333"/>
      <c r="D848" s="333"/>
      <c r="E848" s="334"/>
      <c r="F848" s="333"/>
      <c r="G848" s="333"/>
      <c r="H848" s="333"/>
      <c r="J848" s="327" t="s">
        <v>515</v>
      </c>
      <c r="K848" s="328" t="s">
        <v>259</v>
      </c>
      <c r="L848" s="329" t="s">
        <v>260</v>
      </c>
      <c r="AJ848" s="301"/>
      <c r="AK848" s="301"/>
    </row>
    <row r="849" spans="2:37" x14ac:dyDescent="0.2">
      <c r="B849" s="334"/>
      <c r="C849" s="333"/>
      <c r="D849" s="333"/>
      <c r="E849" s="334"/>
      <c r="F849" s="333"/>
      <c r="G849" s="333"/>
      <c r="H849" s="333"/>
      <c r="J849" s="327" t="s">
        <v>516</v>
      </c>
      <c r="K849" s="328" t="s">
        <v>259</v>
      </c>
      <c r="L849" s="329" t="s">
        <v>260</v>
      </c>
      <c r="AJ849" s="301"/>
      <c r="AK849" s="301"/>
    </row>
    <row r="850" spans="2:37" x14ac:dyDescent="0.2">
      <c r="B850" s="334"/>
      <c r="C850" s="333"/>
      <c r="D850" s="333"/>
      <c r="E850" s="334"/>
      <c r="F850" s="333"/>
      <c r="G850" s="333"/>
      <c r="H850" s="333"/>
      <c r="J850" s="327" t="s">
        <v>517</v>
      </c>
      <c r="K850" s="328" t="s">
        <v>263</v>
      </c>
      <c r="L850" s="329" t="s">
        <v>260</v>
      </c>
      <c r="AJ850" s="301"/>
      <c r="AK850" s="301"/>
    </row>
    <row r="851" spans="2:37" x14ac:dyDescent="0.2">
      <c r="B851" s="334"/>
      <c r="C851" s="333"/>
      <c r="D851" s="333"/>
      <c r="E851" s="334"/>
      <c r="F851" s="333"/>
      <c r="G851" s="333"/>
      <c r="H851" s="333"/>
      <c r="J851" s="327" t="s">
        <v>518</v>
      </c>
      <c r="K851" s="328" t="s">
        <v>263</v>
      </c>
      <c r="L851" s="329" t="s">
        <v>260</v>
      </c>
      <c r="AJ851" s="301"/>
      <c r="AK851" s="301"/>
    </row>
    <row r="852" spans="2:37" x14ac:dyDescent="0.2">
      <c r="B852" s="334"/>
      <c r="C852" s="333"/>
      <c r="D852" s="333"/>
      <c r="E852" s="334"/>
      <c r="F852" s="333"/>
      <c r="G852" s="333"/>
      <c r="H852" s="333"/>
      <c r="J852" s="327" t="s">
        <v>519</v>
      </c>
      <c r="K852" s="328" t="s">
        <v>313</v>
      </c>
      <c r="L852" s="329" t="s">
        <v>260</v>
      </c>
      <c r="AJ852" s="301"/>
      <c r="AK852" s="301"/>
    </row>
    <row r="853" spans="2:37" x14ac:dyDescent="0.2">
      <c r="B853" s="334"/>
      <c r="C853" s="333"/>
      <c r="D853" s="333"/>
      <c r="E853" s="334"/>
      <c r="F853" s="333"/>
      <c r="G853" s="333"/>
      <c r="H853" s="333"/>
      <c r="J853" s="327" t="s">
        <v>520</v>
      </c>
      <c r="K853" s="328" t="s">
        <v>263</v>
      </c>
      <c r="L853" s="329" t="s">
        <v>260</v>
      </c>
      <c r="AJ853" s="301"/>
      <c r="AK853" s="301"/>
    </row>
    <row r="854" spans="2:37" x14ac:dyDescent="0.2">
      <c r="B854" s="334"/>
      <c r="C854" s="333"/>
      <c r="D854" s="333"/>
      <c r="E854" s="334"/>
      <c r="F854" s="333"/>
      <c r="G854" s="333"/>
      <c r="H854" s="333"/>
      <c r="J854" s="327" t="s">
        <v>521</v>
      </c>
      <c r="K854" s="328" t="s">
        <v>263</v>
      </c>
      <c r="L854" s="329" t="s">
        <v>260</v>
      </c>
      <c r="AJ854" s="301"/>
      <c r="AK854" s="301"/>
    </row>
    <row r="855" spans="2:37" x14ac:dyDescent="0.2">
      <c r="C855" s="333"/>
      <c r="D855" s="333"/>
      <c r="E855" s="334"/>
      <c r="F855" s="333"/>
      <c r="G855" s="333"/>
      <c r="H855" s="333"/>
      <c r="J855" s="327" t="s">
        <v>522</v>
      </c>
      <c r="K855" s="328" t="s">
        <v>263</v>
      </c>
      <c r="L855" s="329" t="s">
        <v>260</v>
      </c>
      <c r="AJ855" s="301"/>
      <c r="AK855" s="301"/>
    </row>
    <row r="856" spans="2:37" x14ac:dyDescent="0.2">
      <c r="C856" s="333"/>
      <c r="D856" s="333"/>
      <c r="E856" s="334"/>
      <c r="F856" s="333"/>
      <c r="G856" s="333"/>
      <c r="H856" s="333"/>
      <c r="J856" s="327" t="s">
        <v>523</v>
      </c>
      <c r="K856" s="328" t="s">
        <v>259</v>
      </c>
      <c r="L856" s="329" t="s">
        <v>260</v>
      </c>
      <c r="AJ856" s="301"/>
      <c r="AK856" s="301"/>
    </row>
    <row r="857" spans="2:37" x14ac:dyDescent="0.2">
      <c r="E857" s="334"/>
      <c r="F857" s="333"/>
      <c r="AJ857" s="301"/>
      <c r="AK857" s="301"/>
    </row>
    <row r="858" spans="2:37" x14ac:dyDescent="0.2">
      <c r="E858" s="334"/>
      <c r="AJ858" s="301"/>
      <c r="AK858" s="301"/>
    </row>
    <row r="859" spans="2:37" x14ac:dyDescent="0.2">
      <c r="E859" s="334"/>
      <c r="AJ859" s="301"/>
      <c r="AK859" s="301"/>
    </row>
    <row r="860" spans="2:37" x14ac:dyDescent="0.2">
      <c r="AJ860" s="301"/>
      <c r="AK860" s="301"/>
    </row>
    <row r="861" spans="2:37" x14ac:dyDescent="0.2">
      <c r="AJ861" s="301"/>
      <c r="AK861" s="301"/>
    </row>
    <row r="862" spans="2:37" x14ac:dyDescent="0.2">
      <c r="AJ862" s="301"/>
      <c r="AK862" s="301"/>
    </row>
    <row r="863" spans="2:37" x14ac:dyDescent="0.2">
      <c r="AJ863" s="301"/>
      <c r="AK863" s="301"/>
    </row>
    <row r="864" spans="2:37" x14ac:dyDescent="0.2">
      <c r="AJ864" s="301"/>
      <c r="AK864" s="301"/>
    </row>
    <row r="865" spans="36:37" x14ac:dyDescent="0.2">
      <c r="AJ865" s="301"/>
      <c r="AK865" s="301"/>
    </row>
    <row r="866" spans="36:37" x14ac:dyDescent="0.2">
      <c r="AJ866" s="301"/>
      <c r="AK866" s="301"/>
    </row>
    <row r="867" spans="36:37" x14ac:dyDescent="0.2">
      <c r="AJ867" s="301"/>
      <c r="AK867" s="301"/>
    </row>
    <row r="868" spans="36:37" x14ac:dyDescent="0.2">
      <c r="AJ868" s="301"/>
      <c r="AK868" s="301"/>
    </row>
    <row r="869" spans="36:37" x14ac:dyDescent="0.2">
      <c r="AJ869" s="301"/>
      <c r="AK869" s="301"/>
    </row>
    <row r="870" spans="36:37" x14ac:dyDescent="0.2">
      <c r="AJ870" s="301"/>
      <c r="AK870" s="301"/>
    </row>
    <row r="871" spans="36:37" x14ac:dyDescent="0.2">
      <c r="AJ871" s="301"/>
      <c r="AK871" s="301"/>
    </row>
    <row r="872" spans="36:37" x14ac:dyDescent="0.2">
      <c r="AJ872" s="301"/>
      <c r="AK872" s="301"/>
    </row>
    <row r="873" spans="36:37" x14ac:dyDescent="0.2">
      <c r="AJ873" s="301"/>
      <c r="AK873" s="301"/>
    </row>
    <row r="874" spans="36:37" x14ac:dyDescent="0.2">
      <c r="AJ874" s="301"/>
      <c r="AK874" s="301"/>
    </row>
    <row r="875" spans="36:37" x14ac:dyDescent="0.2">
      <c r="AJ875" s="301"/>
      <c r="AK875" s="301"/>
    </row>
    <row r="876" spans="36:37" x14ac:dyDescent="0.2">
      <c r="AJ876" s="301"/>
      <c r="AK876" s="301"/>
    </row>
    <row r="877" spans="36:37" x14ac:dyDescent="0.2">
      <c r="AJ877" s="301"/>
      <c r="AK877" s="301"/>
    </row>
    <row r="878" spans="36:37" x14ac:dyDescent="0.2">
      <c r="AJ878" s="301"/>
      <c r="AK878" s="301"/>
    </row>
    <row r="879" spans="36:37" x14ac:dyDescent="0.2">
      <c r="AJ879" s="301"/>
      <c r="AK879" s="301"/>
    </row>
    <row r="880" spans="36:37" x14ac:dyDescent="0.2">
      <c r="AJ880" s="301"/>
      <c r="AK880" s="301"/>
    </row>
    <row r="881" spans="36:37" x14ac:dyDescent="0.2">
      <c r="AJ881" s="301"/>
      <c r="AK881" s="301"/>
    </row>
    <row r="882" spans="36:37" x14ac:dyDescent="0.2">
      <c r="AJ882" s="301"/>
      <c r="AK882" s="301"/>
    </row>
    <row r="883" spans="36:37" x14ac:dyDescent="0.2">
      <c r="AJ883" s="301"/>
      <c r="AK883" s="301"/>
    </row>
    <row r="884" spans="36:37" x14ac:dyDescent="0.2">
      <c r="AJ884" s="301"/>
      <c r="AK884" s="301"/>
    </row>
    <row r="885" spans="36:37" x14ac:dyDescent="0.2">
      <c r="AJ885" s="301"/>
      <c r="AK885" s="301"/>
    </row>
    <row r="886" spans="36:37" x14ac:dyDescent="0.2">
      <c r="AJ886" s="301"/>
      <c r="AK886" s="301"/>
    </row>
    <row r="887" spans="36:37" x14ac:dyDescent="0.2">
      <c r="AJ887" s="301"/>
      <c r="AK887" s="301"/>
    </row>
    <row r="888" spans="36:37" x14ac:dyDescent="0.2">
      <c r="AJ888" s="301"/>
      <c r="AK888" s="301"/>
    </row>
    <row r="889" spans="36:37" x14ac:dyDescent="0.2">
      <c r="AJ889" s="301"/>
      <c r="AK889" s="301"/>
    </row>
    <row r="890" spans="36:37" x14ac:dyDescent="0.2">
      <c r="AJ890" s="301"/>
      <c r="AK890" s="301"/>
    </row>
    <row r="891" spans="36:37" x14ac:dyDescent="0.2">
      <c r="AJ891" s="301"/>
      <c r="AK891" s="301"/>
    </row>
    <row r="892" spans="36:37" x14ac:dyDescent="0.2">
      <c r="AJ892" s="301"/>
      <c r="AK892" s="301"/>
    </row>
    <row r="893" spans="36:37" x14ac:dyDescent="0.2">
      <c r="AJ893" s="301"/>
      <c r="AK893" s="301"/>
    </row>
    <row r="894" spans="36:37" x14ac:dyDescent="0.2">
      <c r="AJ894" s="301"/>
      <c r="AK894" s="301"/>
    </row>
    <row r="895" spans="36:37" x14ac:dyDescent="0.2">
      <c r="AJ895" s="301"/>
      <c r="AK895" s="301"/>
    </row>
    <row r="896" spans="36:37" x14ac:dyDescent="0.2">
      <c r="AJ896" s="301"/>
      <c r="AK896" s="301"/>
    </row>
    <row r="897" spans="36:37" x14ac:dyDescent="0.2">
      <c r="AJ897" s="301"/>
      <c r="AK897" s="301"/>
    </row>
    <row r="898" spans="36:37" x14ac:dyDescent="0.2">
      <c r="AJ898" s="301"/>
      <c r="AK898" s="301"/>
    </row>
    <row r="899" spans="36:37" x14ac:dyDescent="0.2">
      <c r="AJ899" s="301"/>
      <c r="AK899" s="301"/>
    </row>
    <row r="900" spans="36:37" x14ac:dyDescent="0.2">
      <c r="AJ900" s="301"/>
      <c r="AK900" s="301"/>
    </row>
    <row r="901" spans="36:37" x14ac:dyDescent="0.2">
      <c r="AJ901" s="301"/>
      <c r="AK901" s="301"/>
    </row>
    <row r="902" spans="36:37" x14ac:dyDescent="0.2">
      <c r="AJ902" s="301"/>
      <c r="AK902" s="301"/>
    </row>
    <row r="903" spans="36:37" x14ac:dyDescent="0.2">
      <c r="AJ903" s="301"/>
      <c r="AK903" s="301"/>
    </row>
    <row r="904" spans="36:37" x14ac:dyDescent="0.2">
      <c r="AJ904" s="301"/>
      <c r="AK904" s="301"/>
    </row>
    <row r="905" spans="36:37" x14ac:dyDescent="0.2">
      <c r="AJ905" s="301"/>
      <c r="AK905" s="301"/>
    </row>
    <row r="906" spans="36:37" x14ac:dyDescent="0.2">
      <c r="AJ906" s="301"/>
      <c r="AK906" s="301"/>
    </row>
    <row r="907" spans="36:37" x14ac:dyDescent="0.2">
      <c r="AJ907" s="301"/>
      <c r="AK907" s="301"/>
    </row>
    <row r="908" spans="36:37" x14ac:dyDescent="0.2">
      <c r="AJ908" s="301"/>
      <c r="AK908" s="301"/>
    </row>
    <row r="909" spans="36:37" x14ac:dyDescent="0.2">
      <c r="AJ909" s="301"/>
      <c r="AK909" s="301"/>
    </row>
    <row r="910" spans="36:37" x14ac:dyDescent="0.2">
      <c r="AJ910" s="301"/>
      <c r="AK910" s="301"/>
    </row>
    <row r="911" spans="36:37" x14ac:dyDescent="0.2">
      <c r="AJ911" s="301"/>
      <c r="AK911" s="301"/>
    </row>
    <row r="912" spans="36:37" x14ac:dyDescent="0.2">
      <c r="AJ912" s="301"/>
      <c r="AK912" s="301"/>
    </row>
    <row r="913" spans="36:37" x14ac:dyDescent="0.2">
      <c r="AJ913" s="301"/>
      <c r="AK913" s="301"/>
    </row>
    <row r="914" spans="36:37" x14ac:dyDescent="0.2">
      <c r="AJ914" s="301"/>
      <c r="AK914" s="301"/>
    </row>
    <row r="915" spans="36:37" x14ac:dyDescent="0.2">
      <c r="AJ915" s="301"/>
      <c r="AK915" s="301"/>
    </row>
    <row r="916" spans="36:37" x14ac:dyDescent="0.2">
      <c r="AJ916" s="301"/>
      <c r="AK916" s="301"/>
    </row>
    <row r="917" spans="36:37" x14ac:dyDescent="0.2">
      <c r="AJ917" s="301"/>
      <c r="AK917" s="301"/>
    </row>
    <row r="918" spans="36:37" x14ac:dyDescent="0.2">
      <c r="AJ918" s="301"/>
      <c r="AK918" s="301"/>
    </row>
    <row r="919" spans="36:37" x14ac:dyDescent="0.2">
      <c r="AJ919" s="301"/>
      <c r="AK919" s="301"/>
    </row>
    <row r="920" spans="36:37" x14ac:dyDescent="0.2">
      <c r="AJ920" s="301"/>
      <c r="AK920" s="301"/>
    </row>
    <row r="921" spans="36:37" x14ac:dyDescent="0.2">
      <c r="AJ921" s="301"/>
      <c r="AK921" s="301"/>
    </row>
    <row r="922" spans="36:37" x14ac:dyDescent="0.2">
      <c r="AJ922" s="301"/>
      <c r="AK922" s="301"/>
    </row>
    <row r="923" spans="36:37" x14ac:dyDescent="0.2">
      <c r="AJ923" s="301"/>
      <c r="AK923" s="301"/>
    </row>
    <row r="924" spans="36:37" x14ac:dyDescent="0.2">
      <c r="AJ924" s="301"/>
      <c r="AK924" s="301"/>
    </row>
    <row r="925" spans="36:37" x14ac:dyDescent="0.2">
      <c r="AJ925" s="301"/>
      <c r="AK925" s="301"/>
    </row>
    <row r="926" spans="36:37" x14ac:dyDescent="0.2">
      <c r="AJ926" s="301"/>
      <c r="AK926" s="301"/>
    </row>
    <row r="927" spans="36:37" x14ac:dyDescent="0.2">
      <c r="AJ927" s="301"/>
      <c r="AK927" s="301"/>
    </row>
    <row r="928" spans="36:37" x14ac:dyDescent="0.2">
      <c r="AJ928" s="301"/>
      <c r="AK928" s="301"/>
    </row>
    <row r="929" spans="36:37" x14ac:dyDescent="0.2">
      <c r="AJ929" s="301"/>
      <c r="AK929" s="301"/>
    </row>
    <row r="930" spans="36:37" x14ac:dyDescent="0.2">
      <c r="AJ930" s="301"/>
      <c r="AK930" s="301"/>
    </row>
    <row r="931" spans="36:37" x14ac:dyDescent="0.2">
      <c r="AJ931" s="301"/>
      <c r="AK931" s="301"/>
    </row>
    <row r="932" spans="36:37" x14ac:dyDescent="0.2">
      <c r="AJ932" s="301"/>
      <c r="AK932" s="301"/>
    </row>
    <row r="933" spans="36:37" x14ac:dyDescent="0.2">
      <c r="AJ933" s="301"/>
      <c r="AK933" s="301"/>
    </row>
    <row r="934" spans="36:37" x14ac:dyDescent="0.2">
      <c r="AJ934" s="301"/>
      <c r="AK934" s="301"/>
    </row>
    <row r="935" spans="36:37" x14ac:dyDescent="0.2">
      <c r="AJ935" s="301"/>
      <c r="AK935" s="301"/>
    </row>
    <row r="936" spans="36:37" x14ac:dyDescent="0.2">
      <c r="AJ936" s="301"/>
      <c r="AK936" s="301"/>
    </row>
    <row r="937" spans="36:37" x14ac:dyDescent="0.2">
      <c r="AJ937" s="301"/>
      <c r="AK937" s="301"/>
    </row>
    <row r="938" spans="36:37" x14ac:dyDescent="0.2">
      <c r="AJ938" s="301"/>
      <c r="AK938" s="301"/>
    </row>
    <row r="939" spans="36:37" x14ac:dyDescent="0.2">
      <c r="AJ939" s="301"/>
      <c r="AK939" s="301"/>
    </row>
    <row r="940" spans="36:37" x14ac:dyDescent="0.2">
      <c r="AJ940" s="301"/>
      <c r="AK940" s="301"/>
    </row>
    <row r="941" spans="36:37" x14ac:dyDescent="0.2">
      <c r="AJ941" s="301"/>
      <c r="AK941" s="301"/>
    </row>
    <row r="942" spans="36:37" x14ac:dyDescent="0.2">
      <c r="AJ942" s="301"/>
      <c r="AK942" s="301"/>
    </row>
    <row r="943" spans="36:37" x14ac:dyDescent="0.2">
      <c r="AJ943" s="301"/>
      <c r="AK943" s="301"/>
    </row>
    <row r="944" spans="36:37" x14ac:dyDescent="0.2">
      <c r="AJ944" s="301"/>
      <c r="AK944" s="301"/>
    </row>
    <row r="945" spans="36:37" x14ac:dyDescent="0.2">
      <c r="AJ945" s="301"/>
      <c r="AK945" s="301"/>
    </row>
    <row r="946" spans="36:37" x14ac:dyDescent="0.2">
      <c r="AJ946" s="301"/>
      <c r="AK946" s="301"/>
    </row>
    <row r="947" spans="36:37" x14ac:dyDescent="0.2">
      <c r="AJ947" s="301"/>
      <c r="AK947" s="301"/>
    </row>
    <row r="948" spans="36:37" x14ac:dyDescent="0.2">
      <c r="AJ948" s="301"/>
      <c r="AK948" s="301"/>
    </row>
    <row r="949" spans="36:37" x14ac:dyDescent="0.2">
      <c r="AJ949" s="301"/>
      <c r="AK949" s="301"/>
    </row>
    <row r="950" spans="36:37" x14ac:dyDescent="0.2">
      <c r="AJ950" s="301"/>
      <c r="AK950" s="301"/>
    </row>
    <row r="951" spans="36:37" x14ac:dyDescent="0.2">
      <c r="AJ951" s="301"/>
      <c r="AK951" s="301"/>
    </row>
    <row r="952" spans="36:37" x14ac:dyDescent="0.2">
      <c r="AJ952" s="301"/>
      <c r="AK952" s="301"/>
    </row>
    <row r="953" spans="36:37" x14ac:dyDescent="0.2">
      <c r="AJ953" s="301"/>
      <c r="AK953" s="301"/>
    </row>
    <row r="954" spans="36:37" x14ac:dyDescent="0.2">
      <c r="AJ954" s="301"/>
      <c r="AK954" s="301"/>
    </row>
    <row r="955" spans="36:37" x14ac:dyDescent="0.2">
      <c r="AJ955" s="301"/>
      <c r="AK955" s="301"/>
    </row>
    <row r="956" spans="36:37" x14ac:dyDescent="0.2">
      <c r="AJ956" s="301"/>
      <c r="AK956" s="301"/>
    </row>
    <row r="957" spans="36:37" x14ac:dyDescent="0.2">
      <c r="AJ957" s="301"/>
      <c r="AK957" s="301"/>
    </row>
    <row r="958" spans="36:37" x14ac:dyDescent="0.2">
      <c r="AJ958" s="301"/>
      <c r="AK958" s="301"/>
    </row>
    <row r="959" spans="36:37" x14ac:dyDescent="0.2">
      <c r="AJ959" s="301"/>
      <c r="AK959" s="301"/>
    </row>
    <row r="960" spans="36:37" x14ac:dyDescent="0.2">
      <c r="AJ960" s="301"/>
      <c r="AK960" s="301"/>
    </row>
    <row r="961" spans="36:37" x14ac:dyDescent="0.2">
      <c r="AJ961" s="301"/>
      <c r="AK961" s="301"/>
    </row>
    <row r="962" spans="36:37" x14ac:dyDescent="0.2">
      <c r="AJ962" s="301"/>
      <c r="AK962" s="301"/>
    </row>
    <row r="963" spans="36:37" x14ac:dyDescent="0.2">
      <c r="AJ963" s="301"/>
      <c r="AK963" s="301"/>
    </row>
    <row r="964" spans="36:37" x14ac:dyDescent="0.2">
      <c r="AJ964" s="301"/>
      <c r="AK964" s="301"/>
    </row>
    <row r="965" spans="36:37" x14ac:dyDescent="0.2">
      <c r="AJ965" s="301"/>
      <c r="AK965" s="301"/>
    </row>
    <row r="966" spans="36:37" x14ac:dyDescent="0.2">
      <c r="AJ966" s="301"/>
      <c r="AK966" s="301"/>
    </row>
    <row r="967" spans="36:37" x14ac:dyDescent="0.2">
      <c r="AJ967" s="301"/>
      <c r="AK967" s="301"/>
    </row>
    <row r="968" spans="36:37" x14ac:dyDescent="0.2">
      <c r="AJ968" s="301"/>
      <c r="AK968" s="301"/>
    </row>
    <row r="969" spans="36:37" x14ac:dyDescent="0.2">
      <c r="AJ969" s="301"/>
      <c r="AK969" s="301"/>
    </row>
    <row r="970" spans="36:37" x14ac:dyDescent="0.2">
      <c r="AJ970" s="301"/>
      <c r="AK970" s="301"/>
    </row>
    <row r="971" spans="36:37" x14ac:dyDescent="0.2">
      <c r="AJ971" s="301"/>
      <c r="AK971" s="301"/>
    </row>
    <row r="972" spans="36:37" x14ac:dyDescent="0.2">
      <c r="AJ972" s="301"/>
      <c r="AK972" s="301"/>
    </row>
    <row r="973" spans="36:37" x14ac:dyDescent="0.2">
      <c r="AJ973" s="301"/>
      <c r="AK973" s="301"/>
    </row>
    <row r="974" spans="36:37" x14ac:dyDescent="0.2">
      <c r="AJ974" s="301"/>
      <c r="AK974" s="301"/>
    </row>
    <row r="975" spans="36:37" x14ac:dyDescent="0.2">
      <c r="AJ975" s="301"/>
      <c r="AK975" s="301"/>
    </row>
    <row r="976" spans="36:37" x14ac:dyDescent="0.2">
      <c r="AJ976" s="301"/>
      <c r="AK976" s="301"/>
    </row>
    <row r="977" spans="36:37" x14ac:dyDescent="0.2">
      <c r="AJ977" s="301"/>
      <c r="AK977" s="301"/>
    </row>
    <row r="978" spans="36:37" x14ac:dyDescent="0.2">
      <c r="AJ978" s="301"/>
      <c r="AK978" s="301"/>
    </row>
    <row r="979" spans="36:37" x14ac:dyDescent="0.2">
      <c r="AJ979" s="301"/>
      <c r="AK979" s="301"/>
    </row>
    <row r="980" spans="36:37" x14ac:dyDescent="0.2">
      <c r="AJ980" s="301"/>
      <c r="AK980" s="301"/>
    </row>
    <row r="981" spans="36:37" x14ac:dyDescent="0.2">
      <c r="AJ981" s="301"/>
      <c r="AK981" s="301"/>
    </row>
    <row r="982" spans="36:37" x14ac:dyDescent="0.2">
      <c r="AJ982" s="301"/>
      <c r="AK982" s="301"/>
    </row>
    <row r="983" spans="36:37" x14ac:dyDescent="0.2">
      <c r="AJ983" s="301"/>
      <c r="AK983" s="301"/>
    </row>
    <row r="984" spans="36:37" x14ac:dyDescent="0.2">
      <c r="AJ984" s="301"/>
      <c r="AK984" s="301"/>
    </row>
    <row r="985" spans="36:37" x14ac:dyDescent="0.2">
      <c r="AJ985" s="301"/>
      <c r="AK985" s="301"/>
    </row>
  </sheetData>
  <sheetProtection password="F319" sheet="1" objects="1" scenarios="1" formatCells="0" formatColumns="0" formatRows="0" insertRows="0" selectLockedCells="1"/>
  <mergeCells count="12">
    <mergeCell ref="C1:AA1"/>
    <mergeCell ref="C2:AA2"/>
    <mergeCell ref="G128:G129"/>
    <mergeCell ref="E133:G139"/>
    <mergeCell ref="E128:E129"/>
    <mergeCell ref="F128:F129"/>
    <mergeCell ref="M128:O129"/>
    <mergeCell ref="C128:C129"/>
    <mergeCell ref="D128:D129"/>
    <mergeCell ref="M130:O130"/>
    <mergeCell ref="P5:V5"/>
    <mergeCell ref="P6:V6"/>
  </mergeCells>
  <phoneticPr fontId="2" type="noConversion"/>
  <dataValidations count="11">
    <dataValidation type="list" allowBlank="1" showInputMessage="1" showErrorMessage="1" sqref="H599:H604">
      <formula1>"tempo indeterminato, tempo determinato/scrittura, occasionale-fino a 30 giorni, contratto a progetto, professionale, altro"</formula1>
    </dataValidation>
    <dataValidation type="list" allowBlank="1" showInputMessage="1" showErrorMessage="1" sqref="AJ123:AK123 AJ125:AK162">
      <formula1>$AG$985:$AG$986</formula1>
    </dataValidation>
    <dataValidation type="list" allowBlank="1" showInputMessage="1" showErrorMessage="1" sqref="G8:G122">
      <formula1>"SI,NO"</formula1>
    </dataValidation>
    <dataValidation type="list" allowBlank="1" showInputMessage="1" showErrorMessage="1" sqref="J8:J122">
      <formula1>$J$599:$J$856</formula1>
    </dataValidation>
    <dataValidation type="list" allowBlank="1" showInputMessage="1" showErrorMessage="1" sqref="M8:M122">
      <formula1>$M$599:$M$602</formula1>
    </dataValidation>
    <dataValidation type="list" allowBlank="1" showInputMessage="1" showErrorMessage="1" sqref="C8:C122">
      <formula1>$C$599:$C$603</formula1>
    </dataValidation>
    <dataValidation type="list" allowBlank="1" showInputMessage="1" showErrorMessage="1" sqref="H8:H122">
      <formula1>$H$599:$H$604</formula1>
    </dataValidation>
    <dataValidation type="list" allowBlank="1" showInputMessage="1" showErrorMessage="1" sqref="P8:P122">
      <formula1>$P$599:$P$603</formula1>
    </dataValidation>
    <dataValidation type="list" allowBlank="1" showInputMessage="1" showErrorMessage="1" sqref="S8:S122">
      <formula1>$S$599:$S$602</formula1>
    </dataValidation>
    <dataValidation type="list" allowBlank="1" showInputMessage="1" showErrorMessage="1" sqref="L8:L122">
      <formula1>$D$599:$D$617</formula1>
    </dataValidation>
    <dataValidation type="list" allowBlank="1" showInputMessage="1" showErrorMessage="1" sqref="B8:B122">
      <formula1>$B$599:$B$610</formula1>
    </dataValidation>
  </dataValidations>
  <pageMargins left="0.19685039370078741" right="0.19685039370078741" top="0.19685039370078741" bottom="0.19685039370078741" header="0.51181102362204722" footer="0.51181102362204722"/>
  <pageSetup paperSize="9" scale="7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defaultSize="0" print="0" autoFill="0" autoPict="0" macro="[0]!Macro21">
                <anchor moveWithCells="1" sizeWithCells="1">
                  <from>
                    <xdr:col>0</xdr:col>
                    <xdr:colOff>76200</xdr:colOff>
                    <xdr:row>122</xdr:row>
                    <xdr:rowOff>57150</xdr:rowOff>
                  </from>
                  <to>
                    <xdr:col>3</xdr:col>
                    <xdr:colOff>742950</xdr:colOff>
                    <xdr:row>126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2">
    <tabColor rgb="FFFF0000"/>
  </sheetPr>
  <dimension ref="A1:AI947"/>
  <sheetViews>
    <sheetView topLeftCell="J1" zoomScale="89" zoomScaleNormal="89" workbookViewId="0">
      <pane ySplit="5" topLeftCell="A6" activePane="bottomLeft" state="frozen"/>
      <selection activeCell="A3" sqref="A3:A7"/>
      <selection pane="bottomLeft" activeCell="M17" sqref="M17"/>
    </sheetView>
  </sheetViews>
  <sheetFormatPr defaultColWidth="9.140625" defaultRowHeight="12.75" x14ac:dyDescent="0.2"/>
  <cols>
    <col min="1" max="1" width="4.85546875" style="24" bestFit="1" customWidth="1"/>
    <col min="2" max="2" width="60.42578125" style="24" bestFit="1" customWidth="1"/>
    <col min="3" max="3" width="11" style="24" bestFit="1" customWidth="1"/>
    <col min="4" max="4" width="12.85546875" style="24" customWidth="1"/>
    <col min="5" max="5" width="28.42578125" style="24" customWidth="1"/>
    <col min="6" max="6" width="11.7109375" style="24" bestFit="1" customWidth="1"/>
    <col min="7" max="7" width="9.85546875" style="24" customWidth="1"/>
    <col min="8" max="8" width="8.140625" style="24" customWidth="1"/>
    <col min="9" max="9" width="9.140625" style="24"/>
    <col min="10" max="10" width="15" style="42" customWidth="1"/>
    <col min="11" max="11" width="19" style="42" customWidth="1"/>
    <col min="12" max="12" width="12.42578125" style="24" customWidth="1"/>
    <col min="13" max="13" width="16.7109375" style="24" customWidth="1"/>
    <col min="14" max="14" width="9.85546875" style="24" customWidth="1"/>
    <col min="15" max="15" width="11" style="24" customWidth="1"/>
    <col min="16" max="16" width="10.85546875" style="24" customWidth="1"/>
    <col min="17" max="17" width="33.140625" style="24" customWidth="1"/>
    <col min="18" max="18" width="12.140625" style="24" bestFit="1" customWidth="1"/>
    <col min="19" max="19" width="10.85546875" style="24" bestFit="1" customWidth="1"/>
    <col min="20" max="20" width="7.28515625" style="24" customWidth="1"/>
    <col min="21" max="21" width="11.5703125" style="24" customWidth="1"/>
    <col min="22" max="22" width="10.85546875" style="24" bestFit="1" customWidth="1"/>
    <col min="23" max="23" width="14" style="24" bestFit="1" customWidth="1"/>
    <col min="24" max="24" width="15" style="45" bestFit="1" customWidth="1"/>
    <col min="25" max="25" width="10" style="24" hidden="1" customWidth="1"/>
    <col min="26" max="26" width="7.85546875" style="24" hidden="1" customWidth="1"/>
    <col min="27" max="27" width="10.28515625" style="45" hidden="1" customWidth="1"/>
    <col min="28" max="30" width="7.85546875" style="45" hidden="1" customWidth="1"/>
    <col min="31" max="31" width="13.140625" style="45" hidden="1" customWidth="1"/>
    <col min="32" max="32" width="15" style="45" hidden="1" customWidth="1"/>
    <col min="33" max="33" width="14.5703125" style="44" bestFit="1" customWidth="1"/>
    <col min="34" max="34" width="33.140625" style="24" customWidth="1"/>
    <col min="35" max="35" width="45.42578125" style="24" customWidth="1"/>
    <col min="36" max="16384" width="9.140625" style="24"/>
  </cols>
  <sheetData>
    <row r="1" spans="1:35" s="161" customFormat="1" ht="78" customHeight="1" x14ac:dyDescent="0.2">
      <c r="B1" s="177"/>
      <c r="C1" s="368" t="s">
        <v>664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  <c r="W1" s="368"/>
      <c r="X1" s="368"/>
      <c r="Y1" s="368"/>
      <c r="Z1" s="368"/>
      <c r="AA1" s="368"/>
    </row>
    <row r="2" spans="1:35" s="25" customFormat="1" ht="13.5" customHeight="1" x14ac:dyDescent="0.2">
      <c r="B2" s="26"/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27"/>
    </row>
    <row r="3" spans="1:35" s="161" customFormat="1" ht="12" customHeight="1" x14ac:dyDescent="0.2">
      <c r="B3" s="177"/>
      <c r="C3" s="345" t="s">
        <v>672</v>
      </c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</row>
    <row r="4" spans="1:35" x14ac:dyDescent="0.2">
      <c r="A4" s="68"/>
      <c r="B4" s="69"/>
      <c r="C4" s="69"/>
      <c r="D4" s="70"/>
      <c r="T4" s="72"/>
      <c r="Y4" s="72"/>
      <c r="Z4" s="73"/>
      <c r="AA4" s="364"/>
      <c r="AB4" s="364"/>
      <c r="AC4" s="364"/>
      <c r="AD4" s="364"/>
      <c r="AE4" s="364"/>
      <c r="AF4" s="364"/>
      <c r="AG4" s="364"/>
      <c r="AH4" s="71"/>
      <c r="AI4" s="71"/>
    </row>
    <row r="5" spans="1:35" s="75" customFormat="1" ht="85.5" customHeight="1" x14ac:dyDescent="0.2">
      <c r="A5" s="136" t="s">
        <v>191</v>
      </c>
      <c r="B5" s="136" t="s">
        <v>192</v>
      </c>
      <c r="C5" s="136" t="s">
        <v>222</v>
      </c>
      <c r="D5" s="136" t="s">
        <v>540</v>
      </c>
      <c r="E5" s="136" t="s">
        <v>539</v>
      </c>
      <c r="F5" s="136" t="s">
        <v>255</v>
      </c>
      <c r="G5" s="137" t="s">
        <v>252</v>
      </c>
      <c r="H5" s="137" t="s">
        <v>253</v>
      </c>
      <c r="I5" s="137" t="s">
        <v>254</v>
      </c>
      <c r="J5" s="138" t="s">
        <v>193</v>
      </c>
      <c r="K5" s="138" t="s">
        <v>194</v>
      </c>
      <c r="L5" s="136" t="s">
        <v>244</v>
      </c>
      <c r="M5" s="136" t="s">
        <v>196</v>
      </c>
      <c r="N5" s="136" t="s">
        <v>197</v>
      </c>
      <c r="O5" s="136" t="s">
        <v>245</v>
      </c>
      <c r="P5" s="136" t="s">
        <v>199</v>
      </c>
      <c r="Q5" s="136" t="s">
        <v>200</v>
      </c>
      <c r="R5" s="32" t="s">
        <v>528</v>
      </c>
      <c r="S5" s="32" t="s">
        <v>529</v>
      </c>
      <c r="T5" s="32" t="s">
        <v>527</v>
      </c>
      <c r="U5" s="32" t="s">
        <v>526</v>
      </c>
      <c r="V5" s="32" t="s">
        <v>207</v>
      </c>
      <c r="W5" s="32" t="s">
        <v>201</v>
      </c>
      <c r="X5" s="36" t="s">
        <v>205</v>
      </c>
      <c r="Y5" s="33" t="s">
        <v>224</v>
      </c>
      <c r="Z5" s="74" t="s">
        <v>193</v>
      </c>
      <c r="AA5" s="34" t="s">
        <v>225</v>
      </c>
      <c r="AB5" s="74" t="s">
        <v>198</v>
      </c>
      <c r="AC5" s="74" t="s">
        <v>202</v>
      </c>
      <c r="AD5" s="74" t="s">
        <v>203</v>
      </c>
      <c r="AE5" s="35" t="s">
        <v>204</v>
      </c>
      <c r="AF5" s="36" t="s">
        <v>205</v>
      </c>
      <c r="AG5" s="136" t="s">
        <v>636</v>
      </c>
      <c r="AH5" s="136" t="s">
        <v>662</v>
      </c>
    </row>
    <row r="6" spans="1:35" s="67" customFormat="1" x14ac:dyDescent="0.2">
      <c r="A6" s="188"/>
      <c r="B6" s="83"/>
      <c r="C6" s="83"/>
      <c r="D6" s="189"/>
      <c r="E6" s="190"/>
      <c r="F6" s="191"/>
      <c r="G6" s="65"/>
      <c r="H6" s="66" t="e">
        <f t="shared" ref="H6:H27" si="0">VLOOKUP(G6,G$690:H$947,2)</f>
        <v>#N/A</v>
      </c>
      <c r="I6" s="66"/>
      <c r="J6" s="86"/>
      <c r="K6" s="192"/>
      <c r="L6" s="87"/>
      <c r="M6" s="193"/>
      <c r="N6" s="211"/>
      <c r="O6" s="87"/>
      <c r="P6" s="211"/>
      <c r="Q6" s="194"/>
      <c r="R6" s="195"/>
      <c r="S6" s="195"/>
      <c r="T6" s="196"/>
      <c r="U6" s="91"/>
      <c r="V6" s="89">
        <f t="shared" ref="V6:V47" si="1">R6*T6</f>
        <v>0</v>
      </c>
      <c r="W6" s="92">
        <f t="shared" ref="W6:W47" si="2">IF(U6="no",(R6+S6+V6),R6+S6)</f>
        <v>0</v>
      </c>
      <c r="X6" s="193"/>
      <c r="Y6" s="199"/>
      <c r="Z6" s="199"/>
      <c r="AA6" s="199"/>
      <c r="AB6" s="199"/>
      <c r="AC6" s="199"/>
      <c r="AD6" s="199"/>
      <c r="AE6" s="92" t="b">
        <f t="shared" ref="AE6:AE11" si="3">IF(Y6="si",IF(Z6="si",IF(AA6="si",IF(AB6="si",IF(AC6="si",IF(AD6="si",W6,0))))))</f>
        <v>0</v>
      </c>
      <c r="AF6" s="193"/>
      <c r="AG6" s="197"/>
      <c r="AH6" s="193"/>
    </row>
    <row r="7" spans="1:35" s="67" customFormat="1" x14ac:dyDescent="0.2">
      <c r="A7" s="188"/>
      <c r="B7" s="83"/>
      <c r="C7" s="83"/>
      <c r="D7" s="189"/>
      <c r="E7" s="190"/>
      <c r="F7" s="191"/>
      <c r="G7" s="65"/>
      <c r="H7" s="66" t="e">
        <f t="shared" si="0"/>
        <v>#N/A</v>
      </c>
      <c r="I7" s="66"/>
      <c r="J7" s="86"/>
      <c r="K7" s="192"/>
      <c r="L7" s="87"/>
      <c r="M7" s="193"/>
      <c r="N7" s="211"/>
      <c r="O7" s="87"/>
      <c r="P7" s="211"/>
      <c r="Q7" s="194"/>
      <c r="R7" s="195"/>
      <c r="S7" s="195"/>
      <c r="T7" s="196"/>
      <c r="U7" s="91"/>
      <c r="V7" s="89">
        <f t="shared" si="1"/>
        <v>0</v>
      </c>
      <c r="W7" s="92">
        <f t="shared" si="2"/>
        <v>0</v>
      </c>
      <c r="X7" s="190"/>
      <c r="Y7" s="199"/>
      <c r="Z7" s="199"/>
      <c r="AA7" s="199"/>
      <c r="AB7" s="199"/>
      <c r="AC7" s="199"/>
      <c r="AD7" s="199"/>
      <c r="AE7" s="92" t="b">
        <f t="shared" si="3"/>
        <v>0</v>
      </c>
      <c r="AF7" s="190"/>
      <c r="AG7" s="197"/>
      <c r="AH7" s="190"/>
    </row>
    <row r="8" spans="1:35" s="67" customFormat="1" x14ac:dyDescent="0.2">
      <c r="A8" s="188"/>
      <c r="B8" s="83"/>
      <c r="C8" s="83"/>
      <c r="D8" s="189"/>
      <c r="E8" s="190"/>
      <c r="F8" s="191"/>
      <c r="G8" s="65"/>
      <c r="H8" s="66" t="e">
        <f t="shared" si="0"/>
        <v>#N/A</v>
      </c>
      <c r="I8" s="66"/>
      <c r="J8" s="86"/>
      <c r="K8" s="192"/>
      <c r="L8" s="87"/>
      <c r="M8" s="193"/>
      <c r="N8" s="211"/>
      <c r="O8" s="87"/>
      <c r="P8" s="211"/>
      <c r="Q8" s="194"/>
      <c r="R8" s="195"/>
      <c r="S8" s="195"/>
      <c r="T8" s="196"/>
      <c r="U8" s="91"/>
      <c r="V8" s="89">
        <f t="shared" si="1"/>
        <v>0</v>
      </c>
      <c r="W8" s="92">
        <f t="shared" si="2"/>
        <v>0</v>
      </c>
      <c r="X8" s="198"/>
      <c r="Y8" s="199"/>
      <c r="Z8" s="199"/>
      <c r="AA8" s="199"/>
      <c r="AB8" s="199"/>
      <c r="AC8" s="199"/>
      <c r="AD8" s="199"/>
      <c r="AE8" s="92" t="b">
        <f t="shared" si="3"/>
        <v>0</v>
      </c>
      <c r="AF8" s="198"/>
      <c r="AG8" s="197"/>
      <c r="AH8" s="198"/>
    </row>
    <row r="9" spans="1:35" s="67" customFormat="1" x14ac:dyDescent="0.2">
      <c r="A9" s="188"/>
      <c r="B9" s="83"/>
      <c r="C9" s="83"/>
      <c r="D9" s="189"/>
      <c r="E9" s="190"/>
      <c r="F9" s="191"/>
      <c r="G9" s="65"/>
      <c r="H9" s="66" t="e">
        <f t="shared" si="0"/>
        <v>#N/A</v>
      </c>
      <c r="I9" s="66"/>
      <c r="J9" s="86"/>
      <c r="K9" s="192"/>
      <c r="L9" s="87"/>
      <c r="M9" s="193"/>
      <c r="N9" s="211"/>
      <c r="O9" s="87"/>
      <c r="P9" s="211"/>
      <c r="Q9" s="194"/>
      <c r="R9" s="195"/>
      <c r="S9" s="195"/>
      <c r="T9" s="196"/>
      <c r="U9" s="91"/>
      <c r="V9" s="89">
        <f t="shared" si="1"/>
        <v>0</v>
      </c>
      <c r="W9" s="92">
        <f t="shared" si="2"/>
        <v>0</v>
      </c>
      <c r="X9" s="193"/>
      <c r="Y9" s="199"/>
      <c r="Z9" s="199"/>
      <c r="AA9" s="199"/>
      <c r="AB9" s="199"/>
      <c r="AC9" s="199"/>
      <c r="AD9" s="199"/>
      <c r="AE9" s="92" t="b">
        <f t="shared" si="3"/>
        <v>0</v>
      </c>
      <c r="AF9" s="193"/>
      <c r="AG9" s="197"/>
      <c r="AH9" s="193"/>
    </row>
    <row r="10" spans="1:35" s="67" customFormat="1" x14ac:dyDescent="0.2">
      <c r="A10" s="188"/>
      <c r="B10" s="83"/>
      <c r="C10" s="83"/>
      <c r="D10" s="189"/>
      <c r="E10" s="190"/>
      <c r="F10" s="191"/>
      <c r="G10" s="65"/>
      <c r="H10" s="66" t="e">
        <f t="shared" si="0"/>
        <v>#N/A</v>
      </c>
      <c r="I10" s="66"/>
      <c r="J10" s="86"/>
      <c r="K10" s="192"/>
      <c r="L10" s="87"/>
      <c r="M10" s="193"/>
      <c r="N10" s="211"/>
      <c r="O10" s="87"/>
      <c r="P10" s="211"/>
      <c r="Q10" s="194"/>
      <c r="R10" s="195"/>
      <c r="S10" s="195"/>
      <c r="T10" s="196"/>
      <c r="U10" s="91"/>
      <c r="V10" s="89">
        <f t="shared" si="1"/>
        <v>0</v>
      </c>
      <c r="W10" s="92">
        <f t="shared" si="2"/>
        <v>0</v>
      </c>
      <c r="X10" s="190"/>
      <c r="Y10" s="199"/>
      <c r="Z10" s="199"/>
      <c r="AA10" s="199"/>
      <c r="AB10" s="199"/>
      <c r="AC10" s="199"/>
      <c r="AD10" s="199"/>
      <c r="AE10" s="92" t="b">
        <f t="shared" si="3"/>
        <v>0</v>
      </c>
      <c r="AF10" s="190"/>
      <c r="AG10" s="197"/>
      <c r="AH10" s="190"/>
    </row>
    <row r="11" spans="1:35" s="253" customFormat="1" x14ac:dyDescent="0.2">
      <c r="A11" s="188"/>
      <c r="B11" s="83"/>
      <c r="C11" s="83"/>
      <c r="D11" s="189"/>
      <c r="E11" s="190"/>
      <c r="F11" s="191"/>
      <c r="G11" s="65"/>
      <c r="H11" s="66" t="e">
        <f t="shared" si="0"/>
        <v>#N/A</v>
      </c>
      <c r="I11" s="66"/>
      <c r="J11" s="86"/>
      <c r="K11" s="192"/>
      <c r="L11" s="87"/>
      <c r="M11" s="193"/>
      <c r="N11" s="211"/>
      <c r="O11" s="87"/>
      <c r="P11" s="211"/>
      <c r="Q11" s="194"/>
      <c r="R11" s="195"/>
      <c r="S11" s="195"/>
      <c r="T11" s="196"/>
      <c r="U11" s="91"/>
      <c r="V11" s="89">
        <f t="shared" si="1"/>
        <v>0</v>
      </c>
      <c r="W11" s="92">
        <f t="shared" si="2"/>
        <v>0</v>
      </c>
      <c r="X11" s="198"/>
      <c r="Y11" s="199"/>
      <c r="Z11" s="199"/>
      <c r="AA11" s="199"/>
      <c r="AB11" s="199"/>
      <c r="AC11" s="199"/>
      <c r="AD11" s="199"/>
      <c r="AE11" s="92" t="b">
        <f t="shared" si="3"/>
        <v>0</v>
      </c>
      <c r="AF11" s="198"/>
      <c r="AG11" s="197"/>
      <c r="AH11" s="198"/>
    </row>
    <row r="12" spans="1:35" s="253" customFormat="1" x14ac:dyDescent="0.2">
      <c r="A12" s="188"/>
      <c r="B12" s="83"/>
      <c r="C12" s="83"/>
      <c r="D12" s="189"/>
      <c r="E12" s="190"/>
      <c r="F12" s="191"/>
      <c r="G12" s="65"/>
      <c r="H12" s="66" t="e">
        <f t="shared" si="0"/>
        <v>#N/A</v>
      </c>
      <c r="I12" s="66"/>
      <c r="J12" s="86"/>
      <c r="K12" s="192"/>
      <c r="L12" s="87"/>
      <c r="M12" s="193"/>
      <c r="N12" s="211"/>
      <c r="O12" s="87"/>
      <c r="P12" s="211"/>
      <c r="Q12" s="194"/>
      <c r="R12" s="195"/>
      <c r="S12" s="195"/>
      <c r="T12" s="196"/>
      <c r="U12" s="91"/>
      <c r="V12" s="89">
        <f t="shared" si="1"/>
        <v>0</v>
      </c>
      <c r="W12" s="92">
        <f t="shared" si="2"/>
        <v>0</v>
      </c>
      <c r="X12" s="193"/>
      <c r="Y12" s="199"/>
      <c r="Z12" s="199"/>
      <c r="AA12" s="199"/>
      <c r="AB12" s="199"/>
      <c r="AC12" s="199"/>
      <c r="AD12" s="199"/>
      <c r="AE12" s="92" t="b">
        <f t="shared" ref="AE12:AE75" si="4">IF(Y12="si",IF(Z12="si",IF(AA12="si",IF(AB12="si",IF(AC12="si",IF(AD12="si",W12,0))))))</f>
        <v>0</v>
      </c>
      <c r="AF12" s="193"/>
      <c r="AG12" s="197"/>
      <c r="AH12" s="193"/>
    </row>
    <row r="13" spans="1:35" s="253" customFormat="1" x14ac:dyDescent="0.2">
      <c r="A13" s="188"/>
      <c r="B13" s="83"/>
      <c r="C13" s="83"/>
      <c r="D13" s="189"/>
      <c r="E13" s="190"/>
      <c r="F13" s="191"/>
      <c r="G13" s="65"/>
      <c r="H13" s="66" t="e">
        <f t="shared" si="0"/>
        <v>#N/A</v>
      </c>
      <c r="I13" s="66"/>
      <c r="J13" s="86"/>
      <c r="K13" s="192"/>
      <c r="L13" s="87"/>
      <c r="M13" s="193"/>
      <c r="N13" s="211"/>
      <c r="O13" s="87"/>
      <c r="P13" s="211"/>
      <c r="Q13" s="194"/>
      <c r="R13" s="195"/>
      <c r="S13" s="195"/>
      <c r="T13" s="196"/>
      <c r="U13" s="91"/>
      <c r="V13" s="89">
        <f t="shared" si="1"/>
        <v>0</v>
      </c>
      <c r="W13" s="92">
        <f t="shared" si="2"/>
        <v>0</v>
      </c>
      <c r="X13" s="193"/>
      <c r="Y13" s="199"/>
      <c r="Z13" s="199"/>
      <c r="AA13" s="199"/>
      <c r="AB13" s="199"/>
      <c r="AC13" s="199"/>
      <c r="AD13" s="199"/>
      <c r="AE13" s="92" t="b">
        <f t="shared" si="4"/>
        <v>0</v>
      </c>
      <c r="AF13" s="193"/>
      <c r="AG13" s="197"/>
      <c r="AH13" s="193"/>
    </row>
    <row r="14" spans="1:35" s="253" customFormat="1" x14ac:dyDescent="0.2">
      <c r="A14" s="188"/>
      <c r="B14" s="83"/>
      <c r="C14" s="83"/>
      <c r="D14" s="189"/>
      <c r="E14" s="190"/>
      <c r="F14" s="191"/>
      <c r="G14" s="65"/>
      <c r="H14" s="66" t="e">
        <f t="shared" si="0"/>
        <v>#N/A</v>
      </c>
      <c r="I14" s="66"/>
      <c r="J14" s="86"/>
      <c r="K14" s="192"/>
      <c r="L14" s="87"/>
      <c r="M14" s="193"/>
      <c r="N14" s="211"/>
      <c r="O14" s="87"/>
      <c r="P14" s="211"/>
      <c r="Q14" s="194"/>
      <c r="R14" s="195"/>
      <c r="S14" s="195"/>
      <c r="T14" s="196"/>
      <c r="U14" s="91"/>
      <c r="V14" s="89">
        <f t="shared" si="1"/>
        <v>0</v>
      </c>
      <c r="W14" s="92">
        <f t="shared" si="2"/>
        <v>0</v>
      </c>
      <c r="X14" s="198"/>
      <c r="Y14" s="199"/>
      <c r="Z14" s="199"/>
      <c r="AA14" s="199"/>
      <c r="AB14" s="199"/>
      <c r="AC14" s="199"/>
      <c r="AD14" s="199"/>
      <c r="AE14" s="92" t="b">
        <f t="shared" si="4"/>
        <v>0</v>
      </c>
      <c r="AF14" s="198"/>
      <c r="AG14" s="197"/>
      <c r="AH14" s="198"/>
    </row>
    <row r="15" spans="1:35" s="253" customFormat="1" x14ac:dyDescent="0.2">
      <c r="A15" s="188"/>
      <c r="B15" s="83"/>
      <c r="C15" s="83"/>
      <c r="D15" s="189"/>
      <c r="E15" s="190"/>
      <c r="F15" s="191"/>
      <c r="G15" s="65"/>
      <c r="H15" s="66" t="e">
        <f t="shared" si="0"/>
        <v>#N/A</v>
      </c>
      <c r="I15" s="66"/>
      <c r="J15" s="86"/>
      <c r="K15" s="192"/>
      <c r="L15" s="87"/>
      <c r="M15" s="193"/>
      <c r="N15" s="211"/>
      <c r="O15" s="87"/>
      <c r="P15" s="211"/>
      <c r="Q15" s="194"/>
      <c r="R15" s="195"/>
      <c r="S15" s="195"/>
      <c r="T15" s="196"/>
      <c r="U15" s="91"/>
      <c r="V15" s="89">
        <f t="shared" si="1"/>
        <v>0</v>
      </c>
      <c r="W15" s="92">
        <f t="shared" si="2"/>
        <v>0</v>
      </c>
      <c r="X15" s="193"/>
      <c r="Y15" s="199"/>
      <c r="Z15" s="199"/>
      <c r="AA15" s="199"/>
      <c r="AB15" s="199"/>
      <c r="AC15" s="199"/>
      <c r="AD15" s="199"/>
      <c r="AE15" s="92" t="b">
        <f t="shared" si="4"/>
        <v>0</v>
      </c>
      <c r="AF15" s="193"/>
      <c r="AG15" s="197"/>
      <c r="AH15" s="193"/>
    </row>
    <row r="16" spans="1:35" s="253" customFormat="1" x14ac:dyDescent="0.2">
      <c r="A16" s="188"/>
      <c r="B16" s="83"/>
      <c r="C16" s="83"/>
      <c r="D16" s="189"/>
      <c r="E16" s="190"/>
      <c r="F16" s="191"/>
      <c r="G16" s="65"/>
      <c r="H16" s="66" t="e">
        <f t="shared" si="0"/>
        <v>#N/A</v>
      </c>
      <c r="I16" s="66"/>
      <c r="J16" s="86"/>
      <c r="K16" s="192"/>
      <c r="L16" s="87"/>
      <c r="M16" s="193"/>
      <c r="N16" s="211"/>
      <c r="O16" s="87"/>
      <c r="P16" s="211"/>
      <c r="Q16" s="194"/>
      <c r="R16" s="195"/>
      <c r="S16" s="195"/>
      <c r="T16" s="196"/>
      <c r="U16" s="91"/>
      <c r="V16" s="89">
        <f t="shared" si="1"/>
        <v>0</v>
      </c>
      <c r="W16" s="92">
        <f t="shared" si="2"/>
        <v>0</v>
      </c>
      <c r="X16" s="339"/>
      <c r="Y16" s="199"/>
      <c r="Z16" s="199"/>
      <c r="AA16" s="199"/>
      <c r="AB16" s="199"/>
      <c r="AC16" s="199"/>
      <c r="AD16" s="199"/>
      <c r="AE16" s="92" t="b">
        <f t="shared" si="4"/>
        <v>0</v>
      </c>
      <c r="AF16" s="339"/>
      <c r="AG16" s="197"/>
      <c r="AH16" s="339"/>
    </row>
    <row r="17" spans="1:34" s="253" customFormat="1" x14ac:dyDescent="0.2">
      <c r="A17" s="188"/>
      <c r="B17" s="83"/>
      <c r="C17" s="83"/>
      <c r="D17" s="189"/>
      <c r="E17" s="190"/>
      <c r="F17" s="191"/>
      <c r="G17" s="65"/>
      <c r="H17" s="66" t="e">
        <f t="shared" si="0"/>
        <v>#N/A</v>
      </c>
      <c r="I17" s="66"/>
      <c r="J17" s="86"/>
      <c r="K17" s="192"/>
      <c r="L17" s="87"/>
      <c r="M17" s="193"/>
      <c r="N17" s="211"/>
      <c r="O17" s="87"/>
      <c r="P17" s="211"/>
      <c r="Q17" s="194"/>
      <c r="R17" s="195"/>
      <c r="S17" s="195"/>
      <c r="T17" s="196"/>
      <c r="U17" s="91"/>
      <c r="V17" s="89">
        <f t="shared" si="1"/>
        <v>0</v>
      </c>
      <c r="W17" s="92">
        <f t="shared" si="2"/>
        <v>0</v>
      </c>
      <c r="X17" s="339"/>
      <c r="Y17" s="199"/>
      <c r="Z17" s="199"/>
      <c r="AA17" s="199"/>
      <c r="AB17" s="199"/>
      <c r="AC17" s="199"/>
      <c r="AD17" s="199"/>
      <c r="AE17" s="92" t="b">
        <f t="shared" si="4"/>
        <v>0</v>
      </c>
      <c r="AF17" s="339"/>
      <c r="AG17" s="197"/>
      <c r="AH17" s="339"/>
    </row>
    <row r="18" spans="1:34" s="253" customFormat="1" x14ac:dyDescent="0.2">
      <c r="A18" s="188"/>
      <c r="B18" s="83"/>
      <c r="C18" s="83"/>
      <c r="D18" s="189"/>
      <c r="E18" s="190"/>
      <c r="F18" s="191"/>
      <c r="G18" s="65"/>
      <c r="H18" s="66" t="e">
        <f t="shared" si="0"/>
        <v>#N/A</v>
      </c>
      <c r="I18" s="66"/>
      <c r="J18" s="86"/>
      <c r="K18" s="192"/>
      <c r="L18" s="87"/>
      <c r="M18" s="193"/>
      <c r="N18" s="211"/>
      <c r="O18" s="87"/>
      <c r="P18" s="211"/>
      <c r="Q18" s="194"/>
      <c r="R18" s="195"/>
      <c r="S18" s="195"/>
      <c r="T18" s="196"/>
      <c r="U18" s="91"/>
      <c r="V18" s="89">
        <f t="shared" si="1"/>
        <v>0</v>
      </c>
      <c r="W18" s="92">
        <f t="shared" si="2"/>
        <v>0</v>
      </c>
      <c r="X18" s="193"/>
      <c r="Y18" s="199"/>
      <c r="Z18" s="199"/>
      <c r="AA18" s="199"/>
      <c r="AB18" s="199"/>
      <c r="AC18" s="199"/>
      <c r="AD18" s="199"/>
      <c r="AE18" s="92" t="b">
        <f t="shared" si="4"/>
        <v>0</v>
      </c>
      <c r="AF18" s="193"/>
      <c r="AG18" s="197"/>
      <c r="AH18" s="193"/>
    </row>
    <row r="19" spans="1:34" s="253" customFormat="1" x14ac:dyDescent="0.2">
      <c r="A19" s="188"/>
      <c r="B19" s="83"/>
      <c r="C19" s="83"/>
      <c r="D19" s="189"/>
      <c r="E19" s="190"/>
      <c r="F19" s="191"/>
      <c r="G19" s="65"/>
      <c r="H19" s="66" t="e">
        <f t="shared" si="0"/>
        <v>#N/A</v>
      </c>
      <c r="I19" s="66"/>
      <c r="J19" s="86"/>
      <c r="K19" s="193"/>
      <c r="L19" s="87"/>
      <c r="M19" s="193"/>
      <c r="N19" s="211"/>
      <c r="O19" s="87"/>
      <c r="P19" s="211"/>
      <c r="Q19" s="194"/>
      <c r="R19" s="195"/>
      <c r="S19" s="195"/>
      <c r="T19" s="196"/>
      <c r="U19" s="91"/>
      <c r="V19" s="89">
        <f t="shared" si="1"/>
        <v>0</v>
      </c>
      <c r="W19" s="92">
        <f t="shared" si="2"/>
        <v>0</v>
      </c>
      <c r="X19" s="190"/>
      <c r="Y19" s="199"/>
      <c r="Z19" s="199"/>
      <c r="AA19" s="199"/>
      <c r="AB19" s="199"/>
      <c r="AC19" s="199"/>
      <c r="AD19" s="199"/>
      <c r="AE19" s="92" t="b">
        <f t="shared" si="4"/>
        <v>0</v>
      </c>
      <c r="AF19" s="190"/>
      <c r="AG19" s="197"/>
      <c r="AH19" s="190"/>
    </row>
    <row r="20" spans="1:34" s="253" customFormat="1" x14ac:dyDescent="0.2">
      <c r="A20" s="188"/>
      <c r="B20" s="83"/>
      <c r="C20" s="83"/>
      <c r="D20" s="189"/>
      <c r="E20" s="190"/>
      <c r="F20" s="191"/>
      <c r="G20" s="65"/>
      <c r="H20" s="66" t="e">
        <f t="shared" si="0"/>
        <v>#N/A</v>
      </c>
      <c r="I20" s="66"/>
      <c r="J20" s="86"/>
      <c r="K20" s="193"/>
      <c r="L20" s="87"/>
      <c r="M20" s="193"/>
      <c r="N20" s="211"/>
      <c r="O20" s="87"/>
      <c r="P20" s="211"/>
      <c r="Q20" s="194"/>
      <c r="R20" s="195"/>
      <c r="S20" s="195"/>
      <c r="T20" s="196"/>
      <c r="U20" s="91"/>
      <c r="V20" s="89">
        <f t="shared" si="1"/>
        <v>0</v>
      </c>
      <c r="W20" s="92">
        <f t="shared" si="2"/>
        <v>0</v>
      </c>
      <c r="X20" s="198"/>
      <c r="Y20" s="199"/>
      <c r="Z20" s="199"/>
      <c r="AA20" s="199"/>
      <c r="AB20" s="199"/>
      <c r="AC20" s="199"/>
      <c r="AD20" s="199"/>
      <c r="AE20" s="92" t="b">
        <f t="shared" si="4"/>
        <v>0</v>
      </c>
      <c r="AF20" s="198"/>
      <c r="AG20" s="197"/>
      <c r="AH20" s="198"/>
    </row>
    <row r="21" spans="1:34" s="253" customFormat="1" x14ac:dyDescent="0.2">
      <c r="A21" s="188"/>
      <c r="B21" s="83"/>
      <c r="C21" s="83"/>
      <c r="D21" s="189"/>
      <c r="E21" s="190"/>
      <c r="F21" s="191"/>
      <c r="G21" s="65"/>
      <c r="H21" s="66" t="e">
        <f t="shared" si="0"/>
        <v>#N/A</v>
      </c>
      <c r="I21" s="66"/>
      <c r="J21" s="86"/>
      <c r="K21" s="192"/>
      <c r="L21" s="87"/>
      <c r="M21" s="193"/>
      <c r="N21" s="211"/>
      <c r="O21" s="87"/>
      <c r="P21" s="211"/>
      <c r="Q21" s="194"/>
      <c r="R21" s="195"/>
      <c r="S21" s="195"/>
      <c r="T21" s="196"/>
      <c r="U21" s="91"/>
      <c r="V21" s="89">
        <f t="shared" si="1"/>
        <v>0</v>
      </c>
      <c r="W21" s="92">
        <f t="shared" si="2"/>
        <v>0</v>
      </c>
      <c r="X21" s="193"/>
      <c r="Y21" s="199"/>
      <c r="Z21" s="199"/>
      <c r="AA21" s="199"/>
      <c r="AB21" s="199"/>
      <c r="AC21" s="199"/>
      <c r="AD21" s="199"/>
      <c r="AE21" s="92" t="b">
        <f t="shared" si="4"/>
        <v>0</v>
      </c>
      <c r="AF21" s="193"/>
      <c r="AG21" s="197"/>
      <c r="AH21" s="193"/>
    </row>
    <row r="22" spans="1:34" s="253" customFormat="1" x14ac:dyDescent="0.2">
      <c r="A22" s="188"/>
      <c r="B22" s="83"/>
      <c r="C22" s="83"/>
      <c r="D22" s="189"/>
      <c r="E22" s="190"/>
      <c r="F22" s="191"/>
      <c r="G22" s="65"/>
      <c r="H22" s="66" t="e">
        <f t="shared" si="0"/>
        <v>#N/A</v>
      </c>
      <c r="I22" s="66"/>
      <c r="J22" s="86"/>
      <c r="K22" s="192"/>
      <c r="L22" s="87"/>
      <c r="M22" s="193"/>
      <c r="N22" s="211"/>
      <c r="O22" s="87"/>
      <c r="P22" s="211"/>
      <c r="Q22" s="194"/>
      <c r="R22" s="195"/>
      <c r="S22" s="195"/>
      <c r="T22" s="196"/>
      <c r="U22" s="91"/>
      <c r="V22" s="89">
        <f t="shared" si="1"/>
        <v>0</v>
      </c>
      <c r="W22" s="92">
        <f t="shared" si="2"/>
        <v>0</v>
      </c>
      <c r="X22" s="193"/>
      <c r="Y22" s="199"/>
      <c r="Z22" s="199"/>
      <c r="AA22" s="199"/>
      <c r="AB22" s="199"/>
      <c r="AC22" s="199"/>
      <c r="AD22" s="199"/>
      <c r="AE22" s="92" t="b">
        <f t="shared" si="4"/>
        <v>0</v>
      </c>
      <c r="AF22" s="193"/>
      <c r="AG22" s="197"/>
      <c r="AH22" s="193"/>
    </row>
    <row r="23" spans="1:34" s="253" customFormat="1" x14ac:dyDescent="0.2">
      <c r="A23" s="188"/>
      <c r="B23" s="83"/>
      <c r="C23" s="83"/>
      <c r="D23" s="189"/>
      <c r="E23" s="190"/>
      <c r="F23" s="191"/>
      <c r="G23" s="65"/>
      <c r="H23" s="66" t="e">
        <f t="shared" si="0"/>
        <v>#N/A</v>
      </c>
      <c r="I23" s="66"/>
      <c r="J23" s="86"/>
      <c r="K23" s="192"/>
      <c r="L23" s="87"/>
      <c r="M23" s="193"/>
      <c r="N23" s="211"/>
      <c r="O23" s="87"/>
      <c r="P23" s="211"/>
      <c r="Q23" s="194"/>
      <c r="R23" s="195"/>
      <c r="S23" s="195"/>
      <c r="T23" s="196"/>
      <c r="U23" s="91"/>
      <c r="V23" s="89">
        <f t="shared" si="1"/>
        <v>0</v>
      </c>
      <c r="W23" s="92">
        <f t="shared" si="2"/>
        <v>0</v>
      </c>
      <c r="X23" s="193"/>
      <c r="Y23" s="199"/>
      <c r="Z23" s="199"/>
      <c r="AA23" s="199"/>
      <c r="AB23" s="199"/>
      <c r="AC23" s="199"/>
      <c r="AD23" s="199"/>
      <c r="AE23" s="92" t="b">
        <f t="shared" si="4"/>
        <v>0</v>
      </c>
      <c r="AF23" s="193"/>
      <c r="AG23" s="197"/>
      <c r="AH23" s="193"/>
    </row>
    <row r="24" spans="1:34" s="253" customFormat="1" x14ac:dyDescent="0.2">
      <c r="A24" s="188"/>
      <c r="B24" s="83"/>
      <c r="C24" s="83"/>
      <c r="D24" s="189"/>
      <c r="E24" s="190"/>
      <c r="F24" s="191"/>
      <c r="G24" s="65"/>
      <c r="H24" s="66" t="e">
        <f t="shared" si="0"/>
        <v>#N/A</v>
      </c>
      <c r="I24" s="66"/>
      <c r="J24" s="86"/>
      <c r="K24" s="193"/>
      <c r="L24" s="87"/>
      <c r="M24" s="342"/>
      <c r="N24" s="211"/>
      <c r="O24" s="87"/>
      <c r="P24" s="211"/>
      <c r="Q24" s="194"/>
      <c r="R24" s="195"/>
      <c r="S24" s="195"/>
      <c r="T24" s="196"/>
      <c r="U24" s="91"/>
      <c r="V24" s="89">
        <f t="shared" si="1"/>
        <v>0</v>
      </c>
      <c r="W24" s="92">
        <f t="shared" si="2"/>
        <v>0</v>
      </c>
      <c r="X24" s="193"/>
      <c r="Y24" s="199"/>
      <c r="Z24" s="199"/>
      <c r="AA24" s="199"/>
      <c r="AB24" s="199"/>
      <c r="AC24" s="199"/>
      <c r="AD24" s="199"/>
      <c r="AE24" s="92" t="b">
        <f t="shared" si="4"/>
        <v>0</v>
      </c>
      <c r="AF24" s="193"/>
      <c r="AG24" s="197"/>
      <c r="AH24" s="193"/>
    </row>
    <row r="25" spans="1:34" s="253" customFormat="1" x14ac:dyDescent="0.2">
      <c r="A25" s="188"/>
      <c r="B25" s="83"/>
      <c r="C25" s="83"/>
      <c r="D25" s="189"/>
      <c r="E25" s="190"/>
      <c r="F25" s="191"/>
      <c r="G25" s="65"/>
      <c r="H25" s="66" t="e">
        <f t="shared" si="0"/>
        <v>#N/A</v>
      </c>
      <c r="I25" s="66"/>
      <c r="J25" s="86"/>
      <c r="K25" s="193"/>
      <c r="L25" s="87"/>
      <c r="M25" s="193"/>
      <c r="N25" s="211"/>
      <c r="O25" s="87"/>
      <c r="P25" s="211"/>
      <c r="Q25" s="194"/>
      <c r="R25" s="195"/>
      <c r="S25" s="195"/>
      <c r="T25" s="196"/>
      <c r="U25" s="91"/>
      <c r="V25" s="89">
        <f t="shared" si="1"/>
        <v>0</v>
      </c>
      <c r="W25" s="92">
        <f t="shared" si="2"/>
        <v>0</v>
      </c>
      <c r="X25" s="193"/>
      <c r="Y25" s="199"/>
      <c r="Z25" s="199"/>
      <c r="AA25" s="199"/>
      <c r="AB25" s="199"/>
      <c r="AC25" s="199"/>
      <c r="AD25" s="199"/>
      <c r="AE25" s="92" t="b">
        <f t="shared" si="4"/>
        <v>0</v>
      </c>
      <c r="AF25" s="193"/>
      <c r="AG25" s="197"/>
      <c r="AH25" s="193"/>
    </row>
    <row r="26" spans="1:34" s="253" customFormat="1" x14ac:dyDescent="0.2">
      <c r="A26" s="188"/>
      <c r="B26" s="83"/>
      <c r="C26" s="83"/>
      <c r="D26" s="189"/>
      <c r="E26" s="190"/>
      <c r="F26" s="191"/>
      <c r="G26" s="65"/>
      <c r="H26" s="66" t="e">
        <f t="shared" si="0"/>
        <v>#N/A</v>
      </c>
      <c r="I26" s="66"/>
      <c r="J26" s="86"/>
      <c r="K26" s="193"/>
      <c r="L26" s="87"/>
      <c r="M26" s="193"/>
      <c r="N26" s="211"/>
      <c r="O26" s="87"/>
      <c r="P26" s="211"/>
      <c r="Q26" s="194"/>
      <c r="R26" s="195"/>
      <c r="S26" s="195"/>
      <c r="T26" s="196"/>
      <c r="U26" s="91"/>
      <c r="V26" s="89">
        <f t="shared" si="1"/>
        <v>0</v>
      </c>
      <c r="W26" s="92">
        <f t="shared" si="2"/>
        <v>0</v>
      </c>
      <c r="X26" s="193"/>
      <c r="Y26" s="199"/>
      <c r="Z26" s="199"/>
      <c r="AA26" s="199"/>
      <c r="AB26" s="199"/>
      <c r="AC26" s="199"/>
      <c r="AD26" s="199"/>
      <c r="AE26" s="92" t="b">
        <f t="shared" si="4"/>
        <v>0</v>
      </c>
      <c r="AF26" s="193"/>
      <c r="AG26" s="197"/>
      <c r="AH26" s="193"/>
    </row>
    <row r="27" spans="1:34" s="253" customFormat="1" x14ac:dyDescent="0.2">
      <c r="A27" s="188"/>
      <c r="B27" s="83"/>
      <c r="C27" s="83"/>
      <c r="D27" s="189"/>
      <c r="E27" s="190"/>
      <c r="F27" s="191"/>
      <c r="G27" s="65"/>
      <c r="H27" s="66" t="e">
        <f t="shared" si="0"/>
        <v>#N/A</v>
      </c>
      <c r="I27" s="66"/>
      <c r="J27" s="86"/>
      <c r="K27" s="193"/>
      <c r="L27" s="87"/>
      <c r="M27" s="193"/>
      <c r="N27" s="211"/>
      <c r="O27" s="87"/>
      <c r="P27" s="211"/>
      <c r="Q27" s="194"/>
      <c r="R27" s="195"/>
      <c r="S27" s="195"/>
      <c r="T27" s="196"/>
      <c r="U27" s="91"/>
      <c r="V27" s="89">
        <f t="shared" si="1"/>
        <v>0</v>
      </c>
      <c r="W27" s="92">
        <f t="shared" si="2"/>
        <v>0</v>
      </c>
      <c r="X27" s="193"/>
      <c r="Y27" s="199"/>
      <c r="Z27" s="199"/>
      <c r="AA27" s="199"/>
      <c r="AB27" s="199"/>
      <c r="AC27" s="199"/>
      <c r="AD27" s="199"/>
      <c r="AE27" s="92" t="b">
        <f t="shared" si="4"/>
        <v>0</v>
      </c>
      <c r="AF27" s="193"/>
      <c r="AG27" s="197"/>
      <c r="AH27" s="193"/>
    </row>
    <row r="28" spans="1:34" s="253" customFormat="1" x14ac:dyDescent="0.2">
      <c r="A28" s="188"/>
      <c r="B28" s="83"/>
      <c r="C28" s="83"/>
      <c r="D28" s="189"/>
      <c r="E28" s="190"/>
      <c r="F28" s="191"/>
      <c r="G28" s="65"/>
      <c r="H28" s="66" t="e">
        <f t="shared" ref="H28:H91" si="5">VLOOKUP(G28,G$690:H$947,2)</f>
        <v>#N/A</v>
      </c>
      <c r="I28" s="66"/>
      <c r="J28" s="86"/>
      <c r="K28" s="193"/>
      <c r="L28" s="87"/>
      <c r="M28" s="193"/>
      <c r="N28" s="211"/>
      <c r="O28" s="87"/>
      <c r="P28" s="211"/>
      <c r="Q28" s="194"/>
      <c r="R28" s="195"/>
      <c r="S28" s="195"/>
      <c r="T28" s="196"/>
      <c r="U28" s="91"/>
      <c r="V28" s="89">
        <f t="shared" si="1"/>
        <v>0</v>
      </c>
      <c r="W28" s="92">
        <f t="shared" si="2"/>
        <v>0</v>
      </c>
      <c r="X28" s="193"/>
      <c r="Y28" s="199"/>
      <c r="Z28" s="199"/>
      <c r="AA28" s="199"/>
      <c r="AB28" s="199"/>
      <c r="AC28" s="199"/>
      <c r="AD28" s="199"/>
      <c r="AE28" s="92" t="b">
        <f t="shared" si="4"/>
        <v>0</v>
      </c>
      <c r="AF28" s="193"/>
      <c r="AG28" s="197"/>
      <c r="AH28" s="193"/>
    </row>
    <row r="29" spans="1:34" s="253" customFormat="1" x14ac:dyDescent="0.2">
      <c r="A29" s="188"/>
      <c r="B29" s="83"/>
      <c r="C29" s="83"/>
      <c r="D29" s="189"/>
      <c r="E29" s="190"/>
      <c r="F29" s="191"/>
      <c r="G29" s="65"/>
      <c r="H29" s="66" t="e">
        <f t="shared" si="5"/>
        <v>#N/A</v>
      </c>
      <c r="I29" s="66"/>
      <c r="J29" s="86"/>
      <c r="K29" s="193"/>
      <c r="L29" s="87"/>
      <c r="M29" s="193"/>
      <c r="N29" s="211"/>
      <c r="O29" s="87"/>
      <c r="P29" s="211"/>
      <c r="Q29" s="194"/>
      <c r="R29" s="195"/>
      <c r="S29" s="195"/>
      <c r="T29" s="196"/>
      <c r="U29" s="91"/>
      <c r="V29" s="89">
        <f t="shared" si="1"/>
        <v>0</v>
      </c>
      <c r="W29" s="92">
        <f t="shared" si="2"/>
        <v>0</v>
      </c>
      <c r="X29" s="193"/>
      <c r="Y29" s="199"/>
      <c r="Z29" s="199"/>
      <c r="AA29" s="199"/>
      <c r="AB29" s="199"/>
      <c r="AC29" s="199"/>
      <c r="AD29" s="199"/>
      <c r="AE29" s="92" t="b">
        <f t="shared" si="4"/>
        <v>0</v>
      </c>
      <c r="AF29" s="193"/>
      <c r="AG29" s="197"/>
      <c r="AH29" s="193"/>
    </row>
    <row r="30" spans="1:34" s="253" customFormat="1" x14ac:dyDescent="0.2">
      <c r="A30" s="188"/>
      <c r="B30" s="83"/>
      <c r="C30" s="83"/>
      <c r="D30" s="189"/>
      <c r="E30" s="190"/>
      <c r="F30" s="191"/>
      <c r="G30" s="65"/>
      <c r="H30" s="66" t="e">
        <f t="shared" si="5"/>
        <v>#N/A</v>
      </c>
      <c r="I30" s="66"/>
      <c r="J30" s="86"/>
      <c r="K30" s="193"/>
      <c r="L30" s="87"/>
      <c r="M30" s="193"/>
      <c r="N30" s="211"/>
      <c r="O30" s="87"/>
      <c r="P30" s="211"/>
      <c r="Q30" s="194"/>
      <c r="R30" s="195"/>
      <c r="S30" s="195"/>
      <c r="T30" s="196"/>
      <c r="U30" s="91"/>
      <c r="V30" s="89">
        <f t="shared" si="1"/>
        <v>0</v>
      </c>
      <c r="W30" s="92">
        <f t="shared" si="2"/>
        <v>0</v>
      </c>
      <c r="X30" s="193"/>
      <c r="Y30" s="199"/>
      <c r="Z30" s="199"/>
      <c r="AA30" s="199"/>
      <c r="AB30" s="199"/>
      <c r="AC30" s="199"/>
      <c r="AD30" s="199"/>
      <c r="AE30" s="92" t="b">
        <f t="shared" si="4"/>
        <v>0</v>
      </c>
      <c r="AF30" s="193"/>
      <c r="AG30" s="197"/>
      <c r="AH30" s="193"/>
    </row>
    <row r="31" spans="1:34" s="253" customFormat="1" x14ac:dyDescent="0.2">
      <c r="A31" s="188"/>
      <c r="B31" s="83"/>
      <c r="C31" s="83"/>
      <c r="D31" s="189"/>
      <c r="E31" s="190"/>
      <c r="F31" s="191"/>
      <c r="G31" s="65"/>
      <c r="H31" s="66" t="e">
        <f t="shared" si="5"/>
        <v>#N/A</v>
      </c>
      <c r="I31" s="66"/>
      <c r="J31" s="86"/>
      <c r="K31" s="193"/>
      <c r="L31" s="87"/>
      <c r="M31" s="193"/>
      <c r="N31" s="211"/>
      <c r="O31" s="87"/>
      <c r="P31" s="211"/>
      <c r="Q31" s="194"/>
      <c r="R31" s="195"/>
      <c r="S31" s="195"/>
      <c r="T31" s="196"/>
      <c r="U31" s="91"/>
      <c r="V31" s="89">
        <f t="shared" si="1"/>
        <v>0</v>
      </c>
      <c r="W31" s="92">
        <f t="shared" si="2"/>
        <v>0</v>
      </c>
      <c r="X31" s="193"/>
      <c r="Y31" s="199"/>
      <c r="Z31" s="199"/>
      <c r="AA31" s="199"/>
      <c r="AB31" s="199"/>
      <c r="AC31" s="199"/>
      <c r="AD31" s="199"/>
      <c r="AE31" s="92" t="b">
        <f t="shared" si="4"/>
        <v>0</v>
      </c>
      <c r="AF31" s="193"/>
      <c r="AG31" s="197"/>
      <c r="AH31" s="193"/>
    </row>
    <row r="32" spans="1:34" s="253" customFormat="1" x14ac:dyDescent="0.2">
      <c r="A32" s="188"/>
      <c r="B32" s="83"/>
      <c r="C32" s="83"/>
      <c r="D32" s="189"/>
      <c r="E32" s="190"/>
      <c r="F32" s="191"/>
      <c r="G32" s="65"/>
      <c r="H32" s="66" t="e">
        <f t="shared" si="5"/>
        <v>#N/A</v>
      </c>
      <c r="I32" s="66"/>
      <c r="J32" s="86"/>
      <c r="K32" s="193"/>
      <c r="L32" s="87"/>
      <c r="M32" s="193"/>
      <c r="N32" s="211"/>
      <c r="O32" s="87"/>
      <c r="P32" s="211"/>
      <c r="Q32" s="194"/>
      <c r="R32" s="195"/>
      <c r="S32" s="195"/>
      <c r="T32" s="196"/>
      <c r="U32" s="91"/>
      <c r="V32" s="89">
        <f t="shared" si="1"/>
        <v>0</v>
      </c>
      <c r="W32" s="92">
        <f t="shared" si="2"/>
        <v>0</v>
      </c>
      <c r="X32" s="193"/>
      <c r="Y32" s="199"/>
      <c r="Z32" s="199"/>
      <c r="AA32" s="199"/>
      <c r="AB32" s="199"/>
      <c r="AC32" s="199"/>
      <c r="AD32" s="199"/>
      <c r="AE32" s="92" t="b">
        <f t="shared" si="4"/>
        <v>0</v>
      </c>
      <c r="AF32" s="193"/>
      <c r="AG32" s="197"/>
      <c r="AH32" s="193"/>
    </row>
    <row r="33" spans="1:34" s="253" customFormat="1" x14ac:dyDescent="0.2">
      <c r="A33" s="188"/>
      <c r="B33" s="83"/>
      <c r="C33" s="83"/>
      <c r="D33" s="189"/>
      <c r="E33" s="190"/>
      <c r="F33" s="191"/>
      <c r="G33" s="65"/>
      <c r="H33" s="66" t="e">
        <f t="shared" si="5"/>
        <v>#N/A</v>
      </c>
      <c r="I33" s="66"/>
      <c r="J33" s="86"/>
      <c r="K33" s="193"/>
      <c r="L33" s="87"/>
      <c r="M33" s="193"/>
      <c r="N33" s="211"/>
      <c r="O33" s="87"/>
      <c r="P33" s="211"/>
      <c r="Q33" s="194"/>
      <c r="R33" s="195"/>
      <c r="S33" s="195"/>
      <c r="T33" s="196"/>
      <c r="U33" s="91"/>
      <c r="V33" s="89">
        <f t="shared" si="1"/>
        <v>0</v>
      </c>
      <c r="W33" s="92">
        <f t="shared" si="2"/>
        <v>0</v>
      </c>
      <c r="X33" s="193"/>
      <c r="Y33" s="199"/>
      <c r="Z33" s="199"/>
      <c r="AA33" s="199"/>
      <c r="AB33" s="199"/>
      <c r="AC33" s="199"/>
      <c r="AD33" s="199"/>
      <c r="AE33" s="92" t="b">
        <f t="shared" si="4"/>
        <v>0</v>
      </c>
      <c r="AF33" s="193"/>
      <c r="AG33" s="197"/>
      <c r="AH33" s="193"/>
    </row>
    <row r="34" spans="1:34" s="253" customFormat="1" x14ac:dyDescent="0.2">
      <c r="A34" s="188"/>
      <c r="B34" s="83"/>
      <c r="C34" s="83"/>
      <c r="D34" s="189"/>
      <c r="E34" s="190"/>
      <c r="F34" s="191"/>
      <c r="G34" s="65"/>
      <c r="H34" s="66" t="e">
        <f t="shared" si="5"/>
        <v>#N/A</v>
      </c>
      <c r="I34" s="66"/>
      <c r="J34" s="86"/>
      <c r="K34" s="193"/>
      <c r="L34" s="87"/>
      <c r="M34" s="193"/>
      <c r="N34" s="211"/>
      <c r="O34" s="87"/>
      <c r="P34" s="211"/>
      <c r="Q34" s="194"/>
      <c r="R34" s="195"/>
      <c r="S34" s="195"/>
      <c r="T34" s="196"/>
      <c r="U34" s="91"/>
      <c r="V34" s="89">
        <f t="shared" si="1"/>
        <v>0</v>
      </c>
      <c r="W34" s="92">
        <f t="shared" si="2"/>
        <v>0</v>
      </c>
      <c r="X34" s="193"/>
      <c r="Y34" s="199"/>
      <c r="Z34" s="199"/>
      <c r="AA34" s="199"/>
      <c r="AB34" s="199"/>
      <c r="AC34" s="199"/>
      <c r="AD34" s="199"/>
      <c r="AE34" s="92" t="b">
        <f t="shared" si="4"/>
        <v>0</v>
      </c>
      <c r="AF34" s="193"/>
      <c r="AG34" s="197"/>
      <c r="AH34" s="193"/>
    </row>
    <row r="35" spans="1:34" s="253" customFormat="1" x14ac:dyDescent="0.2">
      <c r="A35" s="188"/>
      <c r="B35" s="83"/>
      <c r="C35" s="83"/>
      <c r="D35" s="189"/>
      <c r="E35" s="190"/>
      <c r="F35" s="191"/>
      <c r="G35" s="65"/>
      <c r="H35" s="66" t="e">
        <f t="shared" si="5"/>
        <v>#N/A</v>
      </c>
      <c r="I35" s="66"/>
      <c r="J35" s="86"/>
      <c r="K35" s="193"/>
      <c r="L35" s="87"/>
      <c r="M35" s="193"/>
      <c r="N35" s="211"/>
      <c r="O35" s="87"/>
      <c r="P35" s="211"/>
      <c r="Q35" s="194"/>
      <c r="R35" s="195"/>
      <c r="S35" s="195"/>
      <c r="T35" s="196"/>
      <c r="U35" s="91"/>
      <c r="V35" s="89">
        <f t="shared" si="1"/>
        <v>0</v>
      </c>
      <c r="W35" s="92">
        <f t="shared" si="2"/>
        <v>0</v>
      </c>
      <c r="X35" s="193"/>
      <c r="Y35" s="199"/>
      <c r="Z35" s="199"/>
      <c r="AA35" s="199"/>
      <c r="AB35" s="199"/>
      <c r="AC35" s="199"/>
      <c r="AD35" s="199"/>
      <c r="AE35" s="92" t="b">
        <f t="shared" si="4"/>
        <v>0</v>
      </c>
      <c r="AF35" s="193"/>
      <c r="AG35" s="197"/>
      <c r="AH35" s="193"/>
    </row>
    <row r="36" spans="1:34" s="253" customFormat="1" x14ac:dyDescent="0.2">
      <c r="A36" s="188"/>
      <c r="B36" s="83"/>
      <c r="C36" s="83"/>
      <c r="D36" s="189"/>
      <c r="E36" s="190"/>
      <c r="F36" s="191"/>
      <c r="G36" s="65"/>
      <c r="H36" s="66" t="e">
        <f t="shared" si="5"/>
        <v>#N/A</v>
      </c>
      <c r="I36" s="66"/>
      <c r="J36" s="86"/>
      <c r="K36" s="193"/>
      <c r="L36" s="87"/>
      <c r="M36" s="193"/>
      <c r="N36" s="211"/>
      <c r="O36" s="87"/>
      <c r="P36" s="211"/>
      <c r="Q36" s="194"/>
      <c r="R36" s="195"/>
      <c r="S36" s="195"/>
      <c r="T36" s="196"/>
      <c r="U36" s="91"/>
      <c r="V36" s="89">
        <f t="shared" si="1"/>
        <v>0</v>
      </c>
      <c r="W36" s="92">
        <f t="shared" si="2"/>
        <v>0</v>
      </c>
      <c r="X36" s="193"/>
      <c r="Y36" s="199"/>
      <c r="Z36" s="199"/>
      <c r="AA36" s="199"/>
      <c r="AB36" s="199"/>
      <c r="AC36" s="199"/>
      <c r="AD36" s="199"/>
      <c r="AE36" s="92" t="b">
        <f t="shared" si="4"/>
        <v>0</v>
      </c>
      <c r="AF36" s="193"/>
      <c r="AG36" s="197"/>
      <c r="AH36" s="193"/>
    </row>
    <row r="37" spans="1:34" s="253" customFormat="1" x14ac:dyDescent="0.2">
      <c r="A37" s="188"/>
      <c r="B37" s="83"/>
      <c r="C37" s="83"/>
      <c r="D37" s="189"/>
      <c r="E37" s="190"/>
      <c r="F37" s="191"/>
      <c r="G37" s="65"/>
      <c r="H37" s="66" t="e">
        <f t="shared" si="5"/>
        <v>#N/A</v>
      </c>
      <c r="I37" s="66"/>
      <c r="J37" s="86"/>
      <c r="K37" s="193"/>
      <c r="L37" s="87"/>
      <c r="M37" s="193"/>
      <c r="N37" s="211"/>
      <c r="O37" s="87"/>
      <c r="P37" s="211"/>
      <c r="Q37" s="194"/>
      <c r="R37" s="195"/>
      <c r="S37" s="195"/>
      <c r="T37" s="196"/>
      <c r="U37" s="91"/>
      <c r="V37" s="89">
        <f t="shared" si="1"/>
        <v>0</v>
      </c>
      <c r="W37" s="92">
        <f t="shared" si="2"/>
        <v>0</v>
      </c>
      <c r="X37" s="193"/>
      <c r="Y37" s="199"/>
      <c r="Z37" s="199"/>
      <c r="AA37" s="199"/>
      <c r="AB37" s="199"/>
      <c r="AC37" s="199"/>
      <c r="AD37" s="199"/>
      <c r="AE37" s="92" t="b">
        <f t="shared" si="4"/>
        <v>0</v>
      </c>
      <c r="AF37" s="193"/>
      <c r="AG37" s="197"/>
      <c r="AH37" s="193"/>
    </row>
    <row r="38" spans="1:34" s="253" customFormat="1" x14ac:dyDescent="0.2">
      <c r="A38" s="188"/>
      <c r="B38" s="83"/>
      <c r="C38" s="83"/>
      <c r="D38" s="189"/>
      <c r="E38" s="190"/>
      <c r="F38" s="191"/>
      <c r="G38" s="65"/>
      <c r="H38" s="66" t="e">
        <f t="shared" si="5"/>
        <v>#N/A</v>
      </c>
      <c r="I38" s="66"/>
      <c r="J38" s="86"/>
      <c r="K38" s="193"/>
      <c r="L38" s="87"/>
      <c r="M38" s="193"/>
      <c r="N38" s="211"/>
      <c r="O38" s="87"/>
      <c r="P38" s="211"/>
      <c r="Q38" s="194"/>
      <c r="R38" s="195"/>
      <c r="S38" s="195"/>
      <c r="T38" s="196"/>
      <c r="U38" s="91"/>
      <c r="V38" s="89">
        <f t="shared" si="1"/>
        <v>0</v>
      </c>
      <c r="W38" s="92">
        <f t="shared" si="2"/>
        <v>0</v>
      </c>
      <c r="X38" s="193"/>
      <c r="Y38" s="199"/>
      <c r="Z38" s="199"/>
      <c r="AA38" s="199"/>
      <c r="AB38" s="199"/>
      <c r="AC38" s="199"/>
      <c r="AD38" s="199"/>
      <c r="AE38" s="92" t="b">
        <f t="shared" si="4"/>
        <v>0</v>
      </c>
      <c r="AF38" s="193"/>
      <c r="AG38" s="197"/>
      <c r="AH38" s="193"/>
    </row>
    <row r="39" spans="1:34" s="253" customFormat="1" x14ac:dyDescent="0.2">
      <c r="A39" s="188"/>
      <c r="B39" s="83"/>
      <c r="C39" s="83"/>
      <c r="D39" s="189"/>
      <c r="E39" s="190"/>
      <c r="F39" s="191"/>
      <c r="G39" s="65"/>
      <c r="H39" s="66" t="e">
        <f t="shared" si="5"/>
        <v>#N/A</v>
      </c>
      <c r="I39" s="66"/>
      <c r="J39" s="86"/>
      <c r="K39" s="193"/>
      <c r="L39" s="87"/>
      <c r="M39" s="193"/>
      <c r="N39" s="211"/>
      <c r="O39" s="87"/>
      <c r="P39" s="211"/>
      <c r="Q39" s="194"/>
      <c r="R39" s="195"/>
      <c r="S39" s="195"/>
      <c r="T39" s="196"/>
      <c r="U39" s="91"/>
      <c r="V39" s="89">
        <f t="shared" si="1"/>
        <v>0</v>
      </c>
      <c r="W39" s="92">
        <f t="shared" si="2"/>
        <v>0</v>
      </c>
      <c r="X39" s="193"/>
      <c r="Y39" s="199"/>
      <c r="Z39" s="199"/>
      <c r="AA39" s="199"/>
      <c r="AB39" s="199"/>
      <c r="AC39" s="199"/>
      <c r="AD39" s="199"/>
      <c r="AE39" s="92" t="b">
        <f t="shared" si="4"/>
        <v>0</v>
      </c>
      <c r="AF39" s="193"/>
      <c r="AG39" s="197"/>
      <c r="AH39" s="193"/>
    </row>
    <row r="40" spans="1:34" s="253" customFormat="1" x14ac:dyDescent="0.2">
      <c r="A40" s="188"/>
      <c r="B40" s="83"/>
      <c r="C40" s="83"/>
      <c r="D40" s="189"/>
      <c r="E40" s="190"/>
      <c r="F40" s="191"/>
      <c r="G40" s="65"/>
      <c r="H40" s="66" t="e">
        <f t="shared" si="5"/>
        <v>#N/A</v>
      </c>
      <c r="I40" s="66"/>
      <c r="J40" s="86"/>
      <c r="K40" s="193"/>
      <c r="L40" s="87"/>
      <c r="M40" s="193"/>
      <c r="N40" s="211"/>
      <c r="O40" s="87"/>
      <c r="P40" s="211"/>
      <c r="Q40" s="194"/>
      <c r="R40" s="195"/>
      <c r="S40" s="195"/>
      <c r="T40" s="196"/>
      <c r="U40" s="91"/>
      <c r="V40" s="89">
        <f t="shared" si="1"/>
        <v>0</v>
      </c>
      <c r="W40" s="92">
        <f t="shared" si="2"/>
        <v>0</v>
      </c>
      <c r="X40" s="193"/>
      <c r="Y40" s="199"/>
      <c r="Z40" s="199"/>
      <c r="AA40" s="199"/>
      <c r="AB40" s="199"/>
      <c r="AC40" s="199"/>
      <c r="AD40" s="199"/>
      <c r="AE40" s="92" t="b">
        <f t="shared" si="4"/>
        <v>0</v>
      </c>
      <c r="AF40" s="193"/>
      <c r="AG40" s="197"/>
      <c r="AH40" s="193"/>
    </row>
    <row r="41" spans="1:34" s="253" customFormat="1" x14ac:dyDescent="0.2">
      <c r="A41" s="188"/>
      <c r="B41" s="83"/>
      <c r="C41" s="83"/>
      <c r="D41" s="189"/>
      <c r="E41" s="190"/>
      <c r="F41" s="191"/>
      <c r="G41" s="65"/>
      <c r="H41" s="66" t="e">
        <f t="shared" si="5"/>
        <v>#N/A</v>
      </c>
      <c r="I41" s="66"/>
      <c r="J41" s="86"/>
      <c r="K41" s="193"/>
      <c r="L41" s="87"/>
      <c r="M41" s="193"/>
      <c r="N41" s="211"/>
      <c r="O41" s="87"/>
      <c r="P41" s="211"/>
      <c r="Q41" s="194"/>
      <c r="R41" s="195"/>
      <c r="S41" s="195"/>
      <c r="T41" s="196"/>
      <c r="U41" s="91"/>
      <c r="V41" s="89">
        <f t="shared" si="1"/>
        <v>0</v>
      </c>
      <c r="W41" s="92">
        <f t="shared" si="2"/>
        <v>0</v>
      </c>
      <c r="X41" s="193"/>
      <c r="Y41" s="199"/>
      <c r="Z41" s="199"/>
      <c r="AA41" s="199"/>
      <c r="AB41" s="199"/>
      <c r="AC41" s="199"/>
      <c r="AD41" s="199"/>
      <c r="AE41" s="92" t="b">
        <f t="shared" si="4"/>
        <v>0</v>
      </c>
      <c r="AF41" s="193"/>
      <c r="AG41" s="197"/>
      <c r="AH41" s="193"/>
    </row>
    <row r="42" spans="1:34" s="253" customFormat="1" x14ac:dyDescent="0.2">
      <c r="A42" s="188"/>
      <c r="B42" s="83"/>
      <c r="C42" s="83"/>
      <c r="D42" s="84"/>
      <c r="E42" s="190"/>
      <c r="F42" s="191"/>
      <c r="G42" s="65"/>
      <c r="H42" s="66" t="e">
        <f t="shared" si="5"/>
        <v>#N/A</v>
      </c>
      <c r="I42" s="66"/>
      <c r="J42" s="86"/>
      <c r="K42" s="193"/>
      <c r="L42" s="87"/>
      <c r="M42" s="206"/>
      <c r="N42" s="211"/>
      <c r="O42" s="87"/>
      <c r="P42" s="211"/>
      <c r="Q42" s="88"/>
      <c r="R42" s="195"/>
      <c r="S42" s="89"/>
      <c r="T42" s="196"/>
      <c r="U42" s="91"/>
      <c r="V42" s="89">
        <f t="shared" si="1"/>
        <v>0</v>
      </c>
      <c r="W42" s="92">
        <f t="shared" si="2"/>
        <v>0</v>
      </c>
      <c r="X42" s="87"/>
      <c r="Y42" s="199"/>
      <c r="Z42" s="199"/>
      <c r="AA42" s="199"/>
      <c r="AB42" s="199"/>
      <c r="AC42" s="199"/>
      <c r="AD42" s="199"/>
      <c r="AE42" s="92" t="b">
        <f t="shared" si="4"/>
        <v>0</v>
      </c>
      <c r="AF42" s="87"/>
      <c r="AG42" s="178"/>
      <c r="AH42" s="87"/>
    </row>
    <row r="43" spans="1:34" s="253" customFormat="1" x14ac:dyDescent="0.2">
      <c r="A43" s="188"/>
      <c r="B43" s="83"/>
      <c r="C43" s="83"/>
      <c r="D43" s="84"/>
      <c r="E43" s="85"/>
      <c r="F43" s="191"/>
      <c r="G43" s="65"/>
      <c r="H43" s="66" t="e">
        <f t="shared" si="5"/>
        <v>#N/A</v>
      </c>
      <c r="I43" s="66"/>
      <c r="J43" s="86"/>
      <c r="K43" s="193"/>
      <c r="L43" s="87"/>
      <c r="M43" s="206"/>
      <c r="N43" s="211"/>
      <c r="O43" s="87"/>
      <c r="P43" s="211"/>
      <c r="Q43" s="88"/>
      <c r="R43" s="195"/>
      <c r="S43" s="89"/>
      <c r="T43" s="90"/>
      <c r="U43" s="91"/>
      <c r="V43" s="89">
        <f t="shared" si="1"/>
        <v>0</v>
      </c>
      <c r="W43" s="92">
        <f t="shared" si="2"/>
        <v>0</v>
      </c>
      <c r="X43" s="87"/>
      <c r="Y43" s="199"/>
      <c r="Z43" s="199"/>
      <c r="AA43" s="199"/>
      <c r="AB43" s="199"/>
      <c r="AC43" s="199"/>
      <c r="AD43" s="199"/>
      <c r="AE43" s="92" t="b">
        <f t="shared" si="4"/>
        <v>0</v>
      </c>
      <c r="AF43" s="87"/>
      <c r="AG43" s="178"/>
      <c r="AH43" s="87"/>
    </row>
    <row r="44" spans="1:34" s="253" customFormat="1" x14ac:dyDescent="0.2">
      <c r="A44" s="188"/>
      <c r="B44" s="83"/>
      <c r="C44" s="83"/>
      <c r="D44" s="84"/>
      <c r="E44" s="85"/>
      <c r="F44" s="191"/>
      <c r="G44" s="65"/>
      <c r="H44" s="66" t="e">
        <f t="shared" si="5"/>
        <v>#N/A</v>
      </c>
      <c r="I44" s="66"/>
      <c r="J44" s="86"/>
      <c r="K44" s="193"/>
      <c r="L44" s="87"/>
      <c r="M44" s="206"/>
      <c r="N44" s="211"/>
      <c r="O44" s="87"/>
      <c r="P44" s="211"/>
      <c r="Q44" s="88"/>
      <c r="R44" s="195"/>
      <c r="S44" s="89"/>
      <c r="T44" s="90"/>
      <c r="U44" s="91"/>
      <c r="V44" s="89">
        <f t="shared" si="1"/>
        <v>0</v>
      </c>
      <c r="W44" s="92">
        <f t="shared" si="2"/>
        <v>0</v>
      </c>
      <c r="X44" s="87"/>
      <c r="Y44" s="199"/>
      <c r="Z44" s="199"/>
      <c r="AA44" s="199"/>
      <c r="AB44" s="199"/>
      <c r="AC44" s="199"/>
      <c r="AD44" s="199"/>
      <c r="AE44" s="92" t="b">
        <f t="shared" si="4"/>
        <v>0</v>
      </c>
      <c r="AF44" s="87"/>
      <c r="AG44" s="178"/>
      <c r="AH44" s="87"/>
    </row>
    <row r="45" spans="1:34" s="253" customFormat="1" x14ac:dyDescent="0.2">
      <c r="A45" s="188"/>
      <c r="B45" s="83"/>
      <c r="C45" s="83"/>
      <c r="D45" s="84"/>
      <c r="E45" s="85"/>
      <c r="F45" s="191"/>
      <c r="G45" s="65"/>
      <c r="H45" s="66" t="e">
        <f t="shared" si="5"/>
        <v>#N/A</v>
      </c>
      <c r="I45" s="66"/>
      <c r="J45" s="86"/>
      <c r="K45" s="86"/>
      <c r="L45" s="87"/>
      <c r="M45" s="206"/>
      <c r="N45" s="211"/>
      <c r="O45" s="87"/>
      <c r="P45" s="211"/>
      <c r="Q45" s="88"/>
      <c r="R45" s="195"/>
      <c r="S45" s="89"/>
      <c r="T45" s="90"/>
      <c r="U45" s="91"/>
      <c r="V45" s="89">
        <f t="shared" si="1"/>
        <v>0</v>
      </c>
      <c r="W45" s="92">
        <f t="shared" si="2"/>
        <v>0</v>
      </c>
      <c r="X45" s="87"/>
      <c r="Y45" s="199"/>
      <c r="Z45" s="199"/>
      <c r="AA45" s="199"/>
      <c r="AB45" s="199"/>
      <c r="AC45" s="199"/>
      <c r="AD45" s="199"/>
      <c r="AE45" s="92" t="b">
        <f t="shared" si="4"/>
        <v>0</v>
      </c>
      <c r="AF45" s="87"/>
      <c r="AG45" s="178"/>
      <c r="AH45" s="87"/>
    </row>
    <row r="46" spans="1:34" s="253" customFormat="1" x14ac:dyDescent="0.2">
      <c r="A46" s="188"/>
      <c r="B46" s="83"/>
      <c r="C46" s="83"/>
      <c r="D46" s="84"/>
      <c r="E46" s="85"/>
      <c r="F46" s="191"/>
      <c r="G46" s="65"/>
      <c r="H46" s="66" t="e">
        <f t="shared" si="5"/>
        <v>#N/A</v>
      </c>
      <c r="I46" s="66"/>
      <c r="J46" s="86"/>
      <c r="K46" s="86"/>
      <c r="L46" s="87"/>
      <c r="M46" s="206"/>
      <c r="N46" s="211"/>
      <c r="O46" s="87"/>
      <c r="P46" s="211"/>
      <c r="Q46" s="88"/>
      <c r="R46" s="195"/>
      <c r="S46" s="89"/>
      <c r="T46" s="90"/>
      <c r="U46" s="91"/>
      <c r="V46" s="89">
        <f t="shared" si="1"/>
        <v>0</v>
      </c>
      <c r="W46" s="92">
        <f t="shared" si="2"/>
        <v>0</v>
      </c>
      <c r="X46" s="87"/>
      <c r="Y46" s="199"/>
      <c r="Z46" s="199"/>
      <c r="AA46" s="199"/>
      <c r="AB46" s="199"/>
      <c r="AC46" s="199"/>
      <c r="AD46" s="199"/>
      <c r="AE46" s="92" t="b">
        <f t="shared" si="4"/>
        <v>0</v>
      </c>
      <c r="AF46" s="87"/>
      <c r="AG46" s="178"/>
      <c r="AH46" s="87"/>
    </row>
    <row r="47" spans="1:34" s="253" customFormat="1" x14ac:dyDescent="0.2">
      <c r="A47" s="188"/>
      <c r="B47" s="83"/>
      <c r="C47" s="83"/>
      <c r="D47" s="84"/>
      <c r="E47" s="85"/>
      <c r="F47" s="191"/>
      <c r="G47" s="65"/>
      <c r="H47" s="66" t="e">
        <f t="shared" si="5"/>
        <v>#N/A</v>
      </c>
      <c r="I47" s="66"/>
      <c r="J47" s="86"/>
      <c r="K47" s="86"/>
      <c r="L47" s="87"/>
      <c r="M47" s="206"/>
      <c r="N47" s="211"/>
      <c r="O47" s="87"/>
      <c r="P47" s="211"/>
      <c r="Q47" s="88"/>
      <c r="R47" s="195"/>
      <c r="S47" s="89"/>
      <c r="T47" s="90"/>
      <c r="U47" s="91"/>
      <c r="V47" s="89">
        <f t="shared" si="1"/>
        <v>0</v>
      </c>
      <c r="W47" s="92">
        <f t="shared" si="2"/>
        <v>0</v>
      </c>
      <c r="X47" s="87"/>
      <c r="Y47" s="199"/>
      <c r="Z47" s="199"/>
      <c r="AA47" s="199"/>
      <c r="AB47" s="199"/>
      <c r="AC47" s="199"/>
      <c r="AD47" s="199"/>
      <c r="AE47" s="92" t="b">
        <f t="shared" si="4"/>
        <v>0</v>
      </c>
      <c r="AF47" s="87"/>
      <c r="AG47" s="178"/>
      <c r="AH47" s="87"/>
    </row>
    <row r="48" spans="1:34" s="253" customFormat="1" x14ac:dyDescent="0.2">
      <c r="A48" s="188"/>
      <c r="B48" s="83"/>
      <c r="C48" s="83"/>
      <c r="D48" s="84"/>
      <c r="E48" s="85"/>
      <c r="F48" s="191"/>
      <c r="G48" s="65"/>
      <c r="H48" s="66" t="e">
        <f t="shared" si="5"/>
        <v>#N/A</v>
      </c>
      <c r="I48" s="66"/>
      <c r="J48" s="86"/>
      <c r="K48" s="86"/>
      <c r="L48" s="87"/>
      <c r="M48" s="206"/>
      <c r="N48" s="211"/>
      <c r="O48" s="87"/>
      <c r="P48" s="211"/>
      <c r="Q48" s="88"/>
      <c r="R48" s="195"/>
      <c r="S48" s="89"/>
      <c r="T48" s="90"/>
      <c r="U48" s="91"/>
      <c r="V48" s="89">
        <f t="shared" ref="V48:V84" si="6">R48*T48</f>
        <v>0</v>
      </c>
      <c r="W48" s="92">
        <f t="shared" ref="W48:W84" si="7">IF(U48="no",(R48+S48+V48),R48+S48)</f>
        <v>0</v>
      </c>
      <c r="X48" s="87"/>
      <c r="Y48" s="199"/>
      <c r="Z48" s="199"/>
      <c r="AA48" s="199"/>
      <c r="AB48" s="199"/>
      <c r="AC48" s="199"/>
      <c r="AD48" s="199"/>
      <c r="AE48" s="92" t="b">
        <f t="shared" si="4"/>
        <v>0</v>
      </c>
      <c r="AF48" s="87"/>
      <c r="AG48" s="178"/>
      <c r="AH48" s="87"/>
    </row>
    <row r="49" spans="1:34" s="253" customFormat="1" x14ac:dyDescent="0.2">
      <c r="A49" s="188"/>
      <c r="B49" s="83"/>
      <c r="C49" s="83"/>
      <c r="D49" s="84"/>
      <c r="E49" s="85"/>
      <c r="F49" s="191"/>
      <c r="G49" s="65"/>
      <c r="H49" s="66" t="e">
        <f t="shared" si="5"/>
        <v>#N/A</v>
      </c>
      <c r="I49" s="66"/>
      <c r="J49" s="86"/>
      <c r="K49" s="86"/>
      <c r="L49" s="87"/>
      <c r="M49" s="206"/>
      <c r="N49" s="211"/>
      <c r="O49" s="87"/>
      <c r="P49" s="211"/>
      <c r="Q49" s="88"/>
      <c r="R49" s="195"/>
      <c r="S49" s="89"/>
      <c r="T49" s="90"/>
      <c r="U49" s="91"/>
      <c r="V49" s="89">
        <f t="shared" si="6"/>
        <v>0</v>
      </c>
      <c r="W49" s="92">
        <f t="shared" si="7"/>
        <v>0</v>
      </c>
      <c r="X49" s="87"/>
      <c r="Y49" s="199"/>
      <c r="Z49" s="199"/>
      <c r="AA49" s="199"/>
      <c r="AB49" s="199"/>
      <c r="AC49" s="199"/>
      <c r="AD49" s="199"/>
      <c r="AE49" s="92" t="b">
        <f t="shared" si="4"/>
        <v>0</v>
      </c>
      <c r="AF49" s="87"/>
      <c r="AG49" s="178"/>
      <c r="AH49" s="87"/>
    </row>
    <row r="50" spans="1:34" s="253" customFormat="1" x14ac:dyDescent="0.2">
      <c r="A50" s="188"/>
      <c r="B50" s="83"/>
      <c r="C50" s="83"/>
      <c r="D50" s="84"/>
      <c r="E50" s="85"/>
      <c r="F50" s="191"/>
      <c r="G50" s="65"/>
      <c r="H50" s="66" t="e">
        <f t="shared" si="5"/>
        <v>#N/A</v>
      </c>
      <c r="I50" s="66"/>
      <c r="J50" s="86"/>
      <c r="K50" s="87"/>
      <c r="L50" s="87"/>
      <c r="M50" s="206"/>
      <c r="N50" s="211"/>
      <c r="O50" s="87"/>
      <c r="P50" s="211"/>
      <c r="Q50" s="88"/>
      <c r="R50" s="195"/>
      <c r="S50" s="89"/>
      <c r="T50" s="90"/>
      <c r="U50" s="91"/>
      <c r="V50" s="89">
        <f t="shared" si="6"/>
        <v>0</v>
      </c>
      <c r="W50" s="92">
        <f t="shared" si="7"/>
        <v>0</v>
      </c>
      <c r="X50" s="87"/>
      <c r="Y50" s="199"/>
      <c r="Z50" s="199"/>
      <c r="AA50" s="199"/>
      <c r="AB50" s="199"/>
      <c r="AC50" s="199"/>
      <c r="AD50" s="199"/>
      <c r="AE50" s="92" t="b">
        <f t="shared" si="4"/>
        <v>0</v>
      </c>
      <c r="AF50" s="87"/>
      <c r="AG50" s="178"/>
      <c r="AH50" s="87"/>
    </row>
    <row r="51" spans="1:34" s="253" customFormat="1" x14ac:dyDescent="0.2">
      <c r="A51" s="188"/>
      <c r="B51" s="83"/>
      <c r="C51" s="83"/>
      <c r="D51" s="84"/>
      <c r="E51" s="85"/>
      <c r="F51" s="191"/>
      <c r="G51" s="65"/>
      <c r="H51" s="66" t="e">
        <f t="shared" si="5"/>
        <v>#N/A</v>
      </c>
      <c r="I51" s="66"/>
      <c r="J51" s="86"/>
      <c r="K51" s="87"/>
      <c r="L51" s="87"/>
      <c r="M51" s="206"/>
      <c r="N51" s="211"/>
      <c r="O51" s="87"/>
      <c r="P51" s="211"/>
      <c r="Q51" s="88"/>
      <c r="R51" s="195"/>
      <c r="S51" s="89"/>
      <c r="T51" s="90"/>
      <c r="U51" s="91"/>
      <c r="V51" s="89">
        <f t="shared" si="6"/>
        <v>0</v>
      </c>
      <c r="W51" s="92">
        <f t="shared" si="7"/>
        <v>0</v>
      </c>
      <c r="X51" s="87"/>
      <c r="Y51" s="199"/>
      <c r="Z51" s="199"/>
      <c r="AA51" s="199"/>
      <c r="AB51" s="199"/>
      <c r="AC51" s="199"/>
      <c r="AD51" s="199"/>
      <c r="AE51" s="92" t="b">
        <f t="shared" si="4"/>
        <v>0</v>
      </c>
      <c r="AF51" s="87"/>
      <c r="AG51" s="178"/>
      <c r="AH51" s="87"/>
    </row>
    <row r="52" spans="1:34" s="253" customFormat="1" x14ac:dyDescent="0.2">
      <c r="A52" s="188"/>
      <c r="B52" s="83"/>
      <c r="C52" s="83"/>
      <c r="D52" s="84"/>
      <c r="E52" s="85"/>
      <c r="F52" s="191"/>
      <c r="G52" s="65"/>
      <c r="H52" s="66" t="e">
        <f t="shared" si="5"/>
        <v>#N/A</v>
      </c>
      <c r="I52" s="66"/>
      <c r="J52" s="86"/>
      <c r="K52" s="87"/>
      <c r="L52" s="87"/>
      <c r="M52" s="206"/>
      <c r="N52" s="211"/>
      <c r="O52" s="87"/>
      <c r="P52" s="211"/>
      <c r="Q52" s="88"/>
      <c r="R52" s="195"/>
      <c r="S52" s="89"/>
      <c r="T52" s="90"/>
      <c r="U52" s="91"/>
      <c r="V52" s="89">
        <f t="shared" si="6"/>
        <v>0</v>
      </c>
      <c r="W52" s="92">
        <f t="shared" si="7"/>
        <v>0</v>
      </c>
      <c r="X52" s="87"/>
      <c r="Y52" s="199"/>
      <c r="Z52" s="199"/>
      <c r="AA52" s="199"/>
      <c r="AB52" s="199"/>
      <c r="AC52" s="199"/>
      <c r="AD52" s="199"/>
      <c r="AE52" s="92" t="b">
        <f t="shared" si="4"/>
        <v>0</v>
      </c>
      <c r="AF52" s="87"/>
      <c r="AG52" s="178"/>
      <c r="AH52" s="87"/>
    </row>
    <row r="53" spans="1:34" s="253" customFormat="1" x14ac:dyDescent="0.2">
      <c r="A53" s="188"/>
      <c r="B53" s="83"/>
      <c r="C53" s="83"/>
      <c r="D53" s="84"/>
      <c r="E53" s="85"/>
      <c r="F53" s="191"/>
      <c r="G53" s="65"/>
      <c r="H53" s="66" t="e">
        <f t="shared" si="5"/>
        <v>#N/A</v>
      </c>
      <c r="I53" s="66"/>
      <c r="J53" s="86"/>
      <c r="K53" s="86"/>
      <c r="L53" s="87"/>
      <c r="M53" s="206"/>
      <c r="N53" s="211"/>
      <c r="O53" s="87"/>
      <c r="P53" s="211"/>
      <c r="Q53" s="88"/>
      <c r="R53" s="195"/>
      <c r="S53" s="89"/>
      <c r="T53" s="90"/>
      <c r="U53" s="91"/>
      <c r="V53" s="89">
        <f t="shared" si="6"/>
        <v>0</v>
      </c>
      <c r="W53" s="92">
        <f t="shared" si="7"/>
        <v>0</v>
      </c>
      <c r="X53" s="87"/>
      <c r="Y53" s="199"/>
      <c r="Z53" s="199"/>
      <c r="AA53" s="199"/>
      <c r="AB53" s="199"/>
      <c r="AC53" s="199"/>
      <c r="AD53" s="199"/>
      <c r="AE53" s="92" t="b">
        <f t="shared" si="4"/>
        <v>0</v>
      </c>
      <c r="AF53" s="87"/>
      <c r="AG53" s="178"/>
      <c r="AH53" s="87"/>
    </row>
    <row r="54" spans="1:34" s="253" customFormat="1" x14ac:dyDescent="0.2">
      <c r="A54" s="188"/>
      <c r="B54" s="83"/>
      <c r="C54" s="83"/>
      <c r="D54" s="84"/>
      <c r="E54" s="85"/>
      <c r="F54" s="191"/>
      <c r="G54" s="65"/>
      <c r="H54" s="66" t="e">
        <f t="shared" si="5"/>
        <v>#N/A</v>
      </c>
      <c r="I54" s="66"/>
      <c r="J54" s="86"/>
      <c r="K54" s="86"/>
      <c r="L54" s="87"/>
      <c r="M54" s="206"/>
      <c r="N54" s="211"/>
      <c r="O54" s="87"/>
      <c r="P54" s="211"/>
      <c r="Q54" s="88"/>
      <c r="R54" s="195"/>
      <c r="S54" s="89"/>
      <c r="T54" s="90"/>
      <c r="U54" s="91"/>
      <c r="V54" s="89">
        <f t="shared" si="6"/>
        <v>0</v>
      </c>
      <c r="W54" s="92">
        <f t="shared" si="7"/>
        <v>0</v>
      </c>
      <c r="X54" s="87"/>
      <c r="Y54" s="199"/>
      <c r="Z54" s="199"/>
      <c r="AA54" s="199"/>
      <c r="AB54" s="199"/>
      <c r="AC54" s="199"/>
      <c r="AD54" s="199"/>
      <c r="AE54" s="92" t="b">
        <f t="shared" si="4"/>
        <v>0</v>
      </c>
      <c r="AF54" s="92"/>
      <c r="AG54" s="178"/>
      <c r="AH54" s="87"/>
    </row>
    <row r="55" spans="1:34" s="253" customFormat="1" x14ac:dyDescent="0.2">
      <c r="A55" s="188"/>
      <c r="B55" s="83"/>
      <c r="C55" s="83"/>
      <c r="D55" s="84"/>
      <c r="E55" s="85"/>
      <c r="F55" s="191"/>
      <c r="G55" s="65"/>
      <c r="H55" s="66" t="e">
        <f t="shared" si="5"/>
        <v>#N/A</v>
      </c>
      <c r="I55" s="66"/>
      <c r="J55" s="86"/>
      <c r="K55" s="86"/>
      <c r="L55" s="87"/>
      <c r="M55" s="206"/>
      <c r="N55" s="211"/>
      <c r="O55" s="87"/>
      <c r="P55" s="211"/>
      <c r="Q55" s="88"/>
      <c r="R55" s="195"/>
      <c r="S55" s="89"/>
      <c r="T55" s="90"/>
      <c r="U55" s="91"/>
      <c r="V55" s="89">
        <f t="shared" si="6"/>
        <v>0</v>
      </c>
      <c r="W55" s="92">
        <f t="shared" si="7"/>
        <v>0</v>
      </c>
      <c r="X55" s="87"/>
      <c r="Y55" s="199"/>
      <c r="Z55" s="199"/>
      <c r="AA55" s="199"/>
      <c r="AB55" s="199"/>
      <c r="AC55" s="199"/>
      <c r="AD55" s="199"/>
      <c r="AE55" s="92" t="b">
        <f t="shared" si="4"/>
        <v>0</v>
      </c>
      <c r="AF55" s="87"/>
      <c r="AG55" s="178"/>
      <c r="AH55" s="87"/>
    </row>
    <row r="56" spans="1:34" s="253" customFormat="1" x14ac:dyDescent="0.2">
      <c r="A56" s="188"/>
      <c r="B56" s="83"/>
      <c r="C56" s="83"/>
      <c r="D56" s="84"/>
      <c r="E56" s="85"/>
      <c r="F56" s="191"/>
      <c r="G56" s="65"/>
      <c r="H56" s="66" t="e">
        <f t="shared" si="5"/>
        <v>#N/A</v>
      </c>
      <c r="I56" s="66"/>
      <c r="J56" s="86"/>
      <c r="K56" s="86"/>
      <c r="L56" s="87"/>
      <c r="M56" s="206"/>
      <c r="N56" s="211"/>
      <c r="O56" s="87"/>
      <c r="P56" s="211"/>
      <c r="Q56" s="88"/>
      <c r="R56" s="195"/>
      <c r="S56" s="89"/>
      <c r="T56" s="90"/>
      <c r="U56" s="91"/>
      <c r="V56" s="89">
        <f t="shared" si="6"/>
        <v>0</v>
      </c>
      <c r="W56" s="92">
        <f t="shared" si="7"/>
        <v>0</v>
      </c>
      <c r="X56" s="87"/>
      <c r="Y56" s="199"/>
      <c r="Z56" s="199"/>
      <c r="AA56" s="199"/>
      <c r="AB56" s="199"/>
      <c r="AC56" s="199"/>
      <c r="AD56" s="199"/>
      <c r="AE56" s="92" t="b">
        <f t="shared" si="4"/>
        <v>0</v>
      </c>
      <c r="AF56" s="87"/>
      <c r="AG56" s="178"/>
      <c r="AH56" s="87"/>
    </row>
    <row r="57" spans="1:34" s="253" customFormat="1" x14ac:dyDescent="0.2">
      <c r="A57" s="188"/>
      <c r="B57" s="83"/>
      <c r="C57" s="83"/>
      <c r="D57" s="84"/>
      <c r="E57" s="85"/>
      <c r="F57" s="191"/>
      <c r="G57" s="65"/>
      <c r="H57" s="66" t="e">
        <f t="shared" si="5"/>
        <v>#N/A</v>
      </c>
      <c r="I57" s="66"/>
      <c r="J57" s="86"/>
      <c r="K57" s="86"/>
      <c r="L57" s="87"/>
      <c r="M57" s="206"/>
      <c r="N57" s="211"/>
      <c r="O57" s="87"/>
      <c r="P57" s="211"/>
      <c r="Q57" s="88"/>
      <c r="R57" s="195"/>
      <c r="S57" s="89"/>
      <c r="T57" s="90"/>
      <c r="U57" s="91"/>
      <c r="V57" s="89">
        <f t="shared" si="6"/>
        <v>0</v>
      </c>
      <c r="W57" s="92">
        <f t="shared" si="7"/>
        <v>0</v>
      </c>
      <c r="X57" s="87"/>
      <c r="Y57" s="199"/>
      <c r="Z57" s="199"/>
      <c r="AA57" s="199"/>
      <c r="AB57" s="199"/>
      <c r="AC57" s="199"/>
      <c r="AD57" s="199"/>
      <c r="AE57" s="92" t="b">
        <f t="shared" si="4"/>
        <v>0</v>
      </c>
      <c r="AF57" s="87"/>
      <c r="AG57" s="178"/>
      <c r="AH57" s="87"/>
    </row>
    <row r="58" spans="1:34" s="253" customFormat="1" x14ac:dyDescent="0.2">
      <c r="A58" s="188"/>
      <c r="B58" s="83"/>
      <c r="C58" s="83"/>
      <c r="D58" s="84"/>
      <c r="E58" s="85"/>
      <c r="F58" s="191"/>
      <c r="G58" s="65"/>
      <c r="H58" s="66" t="e">
        <f t="shared" si="5"/>
        <v>#N/A</v>
      </c>
      <c r="I58" s="66"/>
      <c r="J58" s="86"/>
      <c r="K58" s="86"/>
      <c r="L58" s="87"/>
      <c r="M58" s="206"/>
      <c r="N58" s="211"/>
      <c r="O58" s="87"/>
      <c r="P58" s="211"/>
      <c r="Q58" s="88"/>
      <c r="R58" s="195"/>
      <c r="S58" s="89"/>
      <c r="T58" s="90"/>
      <c r="U58" s="91"/>
      <c r="V58" s="89">
        <f t="shared" si="6"/>
        <v>0</v>
      </c>
      <c r="W58" s="92">
        <f t="shared" si="7"/>
        <v>0</v>
      </c>
      <c r="X58" s="87"/>
      <c r="Y58" s="199"/>
      <c r="Z58" s="199"/>
      <c r="AA58" s="199"/>
      <c r="AB58" s="199"/>
      <c r="AC58" s="199"/>
      <c r="AD58" s="199"/>
      <c r="AE58" s="92" t="b">
        <f t="shared" si="4"/>
        <v>0</v>
      </c>
      <c r="AF58" s="87"/>
      <c r="AG58" s="178"/>
      <c r="AH58" s="87"/>
    </row>
    <row r="59" spans="1:34" s="253" customFormat="1" x14ac:dyDescent="0.2">
      <c r="A59" s="188"/>
      <c r="B59" s="83"/>
      <c r="C59" s="83"/>
      <c r="D59" s="84"/>
      <c r="E59" s="85"/>
      <c r="F59" s="191"/>
      <c r="G59" s="65"/>
      <c r="H59" s="66" t="e">
        <f t="shared" si="5"/>
        <v>#N/A</v>
      </c>
      <c r="I59" s="66"/>
      <c r="J59" s="86"/>
      <c r="K59" s="86"/>
      <c r="L59" s="87"/>
      <c r="M59" s="206"/>
      <c r="N59" s="211"/>
      <c r="O59" s="87"/>
      <c r="P59" s="211"/>
      <c r="Q59" s="88"/>
      <c r="R59" s="195"/>
      <c r="S59" s="89"/>
      <c r="T59" s="90"/>
      <c r="U59" s="91"/>
      <c r="V59" s="89">
        <f t="shared" si="6"/>
        <v>0</v>
      </c>
      <c r="W59" s="92">
        <f t="shared" si="7"/>
        <v>0</v>
      </c>
      <c r="X59" s="87"/>
      <c r="Y59" s="199"/>
      <c r="Z59" s="199"/>
      <c r="AA59" s="199"/>
      <c r="AB59" s="199"/>
      <c r="AC59" s="199"/>
      <c r="AD59" s="199"/>
      <c r="AE59" s="92" t="b">
        <f t="shared" si="4"/>
        <v>0</v>
      </c>
      <c r="AF59" s="87"/>
      <c r="AG59" s="178"/>
      <c r="AH59" s="87"/>
    </row>
    <row r="60" spans="1:34" s="253" customFormat="1" x14ac:dyDescent="0.2">
      <c r="A60" s="188"/>
      <c r="B60" s="83"/>
      <c r="C60" s="83"/>
      <c r="D60" s="84"/>
      <c r="E60" s="85"/>
      <c r="F60" s="191"/>
      <c r="G60" s="65"/>
      <c r="H60" s="66" t="e">
        <f t="shared" si="5"/>
        <v>#N/A</v>
      </c>
      <c r="I60" s="66"/>
      <c r="J60" s="86"/>
      <c r="K60" s="86"/>
      <c r="L60" s="87"/>
      <c r="M60" s="206"/>
      <c r="N60" s="211"/>
      <c r="O60" s="87"/>
      <c r="P60" s="211"/>
      <c r="Q60" s="88"/>
      <c r="R60" s="195"/>
      <c r="S60" s="89"/>
      <c r="T60" s="90"/>
      <c r="U60" s="91"/>
      <c r="V60" s="89">
        <f t="shared" si="6"/>
        <v>0</v>
      </c>
      <c r="W60" s="92">
        <f t="shared" si="7"/>
        <v>0</v>
      </c>
      <c r="X60" s="87"/>
      <c r="Y60" s="199"/>
      <c r="Z60" s="199"/>
      <c r="AA60" s="199"/>
      <c r="AB60" s="199"/>
      <c r="AC60" s="199"/>
      <c r="AD60" s="199"/>
      <c r="AE60" s="92" t="b">
        <f t="shared" si="4"/>
        <v>0</v>
      </c>
      <c r="AF60" s="87"/>
      <c r="AG60" s="178"/>
      <c r="AH60" s="87"/>
    </row>
    <row r="61" spans="1:34" s="253" customFormat="1" x14ac:dyDescent="0.2">
      <c r="A61" s="188"/>
      <c r="B61" s="83"/>
      <c r="C61" s="83"/>
      <c r="D61" s="84"/>
      <c r="E61" s="85"/>
      <c r="F61" s="191"/>
      <c r="G61" s="65"/>
      <c r="H61" s="66" t="e">
        <f t="shared" si="5"/>
        <v>#N/A</v>
      </c>
      <c r="I61" s="66"/>
      <c r="J61" s="86"/>
      <c r="K61" s="86"/>
      <c r="L61" s="87"/>
      <c r="M61" s="206"/>
      <c r="N61" s="211"/>
      <c r="O61" s="87"/>
      <c r="P61" s="211"/>
      <c r="Q61" s="206"/>
      <c r="R61" s="195"/>
      <c r="S61" s="89"/>
      <c r="T61" s="90"/>
      <c r="U61" s="91"/>
      <c r="V61" s="89">
        <f t="shared" si="6"/>
        <v>0</v>
      </c>
      <c r="W61" s="92">
        <f t="shared" si="7"/>
        <v>0</v>
      </c>
      <c r="X61" s="87"/>
      <c r="Y61" s="199"/>
      <c r="Z61" s="199"/>
      <c r="AA61" s="199"/>
      <c r="AB61" s="199"/>
      <c r="AC61" s="199"/>
      <c r="AD61" s="199"/>
      <c r="AE61" s="92" t="b">
        <f t="shared" si="4"/>
        <v>0</v>
      </c>
      <c r="AF61" s="87"/>
      <c r="AG61" s="178"/>
      <c r="AH61" s="87"/>
    </row>
    <row r="62" spans="1:34" s="253" customFormat="1" x14ac:dyDescent="0.2">
      <c r="A62" s="188"/>
      <c r="B62" s="83"/>
      <c r="C62" s="83"/>
      <c r="D62" s="84"/>
      <c r="E62" s="85"/>
      <c r="F62" s="191"/>
      <c r="G62" s="65"/>
      <c r="H62" s="66" t="e">
        <f t="shared" si="5"/>
        <v>#N/A</v>
      </c>
      <c r="I62" s="66"/>
      <c r="J62" s="86"/>
      <c r="K62" s="86"/>
      <c r="L62" s="87"/>
      <c r="M62" s="206"/>
      <c r="N62" s="211"/>
      <c r="O62" s="87"/>
      <c r="P62" s="211"/>
      <c r="Q62" s="206"/>
      <c r="R62" s="195"/>
      <c r="S62" s="89"/>
      <c r="T62" s="90"/>
      <c r="U62" s="91"/>
      <c r="V62" s="89">
        <f t="shared" si="6"/>
        <v>0</v>
      </c>
      <c r="W62" s="92">
        <f t="shared" si="7"/>
        <v>0</v>
      </c>
      <c r="X62" s="87"/>
      <c r="Y62" s="199"/>
      <c r="Z62" s="199"/>
      <c r="AA62" s="199"/>
      <c r="AB62" s="199"/>
      <c r="AC62" s="199"/>
      <c r="AD62" s="199"/>
      <c r="AE62" s="92" t="b">
        <f t="shared" si="4"/>
        <v>0</v>
      </c>
      <c r="AF62" s="87"/>
      <c r="AG62" s="178"/>
      <c r="AH62" s="87"/>
    </row>
    <row r="63" spans="1:34" s="253" customFormat="1" x14ac:dyDescent="0.2">
      <c r="A63" s="188"/>
      <c r="B63" s="83"/>
      <c r="C63" s="83"/>
      <c r="D63" s="84"/>
      <c r="E63" s="85"/>
      <c r="F63" s="191"/>
      <c r="G63" s="65"/>
      <c r="H63" s="66" t="e">
        <f t="shared" si="5"/>
        <v>#N/A</v>
      </c>
      <c r="I63" s="66"/>
      <c r="J63" s="86"/>
      <c r="K63" s="86"/>
      <c r="L63" s="87"/>
      <c r="M63" s="206"/>
      <c r="N63" s="211"/>
      <c r="O63" s="87"/>
      <c r="P63" s="211"/>
      <c r="Q63" s="206"/>
      <c r="R63" s="195"/>
      <c r="S63" s="89"/>
      <c r="T63" s="90"/>
      <c r="U63" s="91"/>
      <c r="V63" s="89">
        <f t="shared" si="6"/>
        <v>0</v>
      </c>
      <c r="W63" s="92">
        <f t="shared" si="7"/>
        <v>0</v>
      </c>
      <c r="X63" s="87"/>
      <c r="Y63" s="199"/>
      <c r="Z63" s="199"/>
      <c r="AA63" s="199"/>
      <c r="AB63" s="199"/>
      <c r="AC63" s="199"/>
      <c r="AD63" s="199"/>
      <c r="AE63" s="92" t="b">
        <f t="shared" si="4"/>
        <v>0</v>
      </c>
      <c r="AF63" s="87"/>
      <c r="AG63" s="178"/>
      <c r="AH63" s="87"/>
    </row>
    <row r="64" spans="1:34" s="253" customFormat="1" x14ac:dyDescent="0.2">
      <c r="A64" s="188"/>
      <c r="B64" s="83"/>
      <c r="C64" s="83"/>
      <c r="D64" s="84"/>
      <c r="E64" s="85"/>
      <c r="F64" s="191"/>
      <c r="G64" s="65"/>
      <c r="H64" s="66" t="e">
        <f t="shared" si="5"/>
        <v>#N/A</v>
      </c>
      <c r="I64" s="66"/>
      <c r="J64" s="86"/>
      <c r="K64" s="86"/>
      <c r="L64" s="87"/>
      <c r="M64" s="206"/>
      <c r="N64" s="211"/>
      <c r="O64" s="87"/>
      <c r="P64" s="211"/>
      <c r="Q64" s="206"/>
      <c r="R64" s="195"/>
      <c r="S64" s="89"/>
      <c r="T64" s="90"/>
      <c r="U64" s="91"/>
      <c r="V64" s="89">
        <f t="shared" si="6"/>
        <v>0</v>
      </c>
      <c r="W64" s="92">
        <f t="shared" si="7"/>
        <v>0</v>
      </c>
      <c r="X64" s="87"/>
      <c r="Y64" s="199"/>
      <c r="Z64" s="199"/>
      <c r="AA64" s="199"/>
      <c r="AB64" s="199"/>
      <c r="AC64" s="199"/>
      <c r="AD64" s="199"/>
      <c r="AE64" s="92" t="b">
        <f t="shared" si="4"/>
        <v>0</v>
      </c>
      <c r="AF64" s="87"/>
      <c r="AG64" s="178"/>
      <c r="AH64" s="87"/>
    </row>
    <row r="65" spans="1:34" s="253" customFormat="1" x14ac:dyDescent="0.2">
      <c r="A65" s="188"/>
      <c r="B65" s="83"/>
      <c r="C65" s="83"/>
      <c r="D65" s="84"/>
      <c r="E65" s="85"/>
      <c r="F65" s="191"/>
      <c r="G65" s="65"/>
      <c r="H65" s="66" t="e">
        <f t="shared" si="5"/>
        <v>#N/A</v>
      </c>
      <c r="I65" s="66"/>
      <c r="J65" s="86"/>
      <c r="K65" s="87"/>
      <c r="L65" s="87"/>
      <c r="M65" s="206"/>
      <c r="N65" s="211"/>
      <c r="O65" s="87"/>
      <c r="P65" s="211"/>
      <c r="Q65" s="206"/>
      <c r="R65" s="195"/>
      <c r="S65" s="89"/>
      <c r="T65" s="90"/>
      <c r="U65" s="91"/>
      <c r="V65" s="89">
        <f t="shared" si="6"/>
        <v>0</v>
      </c>
      <c r="W65" s="92">
        <f t="shared" si="7"/>
        <v>0</v>
      </c>
      <c r="X65" s="87"/>
      <c r="Y65" s="199"/>
      <c r="Z65" s="199"/>
      <c r="AA65" s="199"/>
      <c r="AB65" s="199"/>
      <c r="AC65" s="199"/>
      <c r="AD65" s="199"/>
      <c r="AE65" s="92" t="b">
        <f t="shared" si="4"/>
        <v>0</v>
      </c>
      <c r="AF65" s="87"/>
      <c r="AG65" s="178"/>
      <c r="AH65" s="87"/>
    </row>
    <row r="66" spans="1:34" s="253" customFormat="1" x14ac:dyDescent="0.2">
      <c r="A66" s="188"/>
      <c r="B66" s="83"/>
      <c r="C66" s="83"/>
      <c r="D66" s="84"/>
      <c r="E66" s="85"/>
      <c r="F66" s="191"/>
      <c r="G66" s="65"/>
      <c r="H66" s="66" t="e">
        <f t="shared" si="5"/>
        <v>#N/A</v>
      </c>
      <c r="I66" s="66"/>
      <c r="J66" s="86"/>
      <c r="K66" s="86"/>
      <c r="L66" s="87"/>
      <c r="M66" s="206"/>
      <c r="N66" s="211"/>
      <c r="O66" s="87"/>
      <c r="P66" s="211"/>
      <c r="Q66" s="206"/>
      <c r="R66" s="195"/>
      <c r="S66" s="89"/>
      <c r="T66" s="90"/>
      <c r="U66" s="91"/>
      <c r="V66" s="89">
        <f t="shared" si="6"/>
        <v>0</v>
      </c>
      <c r="W66" s="92">
        <f t="shared" si="7"/>
        <v>0</v>
      </c>
      <c r="X66" s="87"/>
      <c r="Y66" s="199"/>
      <c r="Z66" s="199"/>
      <c r="AA66" s="199"/>
      <c r="AB66" s="199"/>
      <c r="AC66" s="199"/>
      <c r="AD66" s="199"/>
      <c r="AE66" s="92" t="b">
        <f t="shared" si="4"/>
        <v>0</v>
      </c>
      <c r="AF66" s="87"/>
      <c r="AG66" s="178"/>
      <c r="AH66" s="87"/>
    </row>
    <row r="67" spans="1:34" s="253" customFormat="1" x14ac:dyDescent="0.2">
      <c r="A67" s="188"/>
      <c r="B67" s="83"/>
      <c r="C67" s="83"/>
      <c r="D67" s="84"/>
      <c r="E67" s="85"/>
      <c r="F67" s="191"/>
      <c r="G67" s="65"/>
      <c r="H67" s="66" t="e">
        <f t="shared" si="5"/>
        <v>#N/A</v>
      </c>
      <c r="I67" s="66"/>
      <c r="J67" s="86"/>
      <c r="K67" s="86"/>
      <c r="L67" s="87"/>
      <c r="M67" s="206"/>
      <c r="N67" s="211"/>
      <c r="O67" s="87"/>
      <c r="P67" s="211"/>
      <c r="Q67" s="206"/>
      <c r="R67" s="195"/>
      <c r="S67" s="89"/>
      <c r="T67" s="90"/>
      <c r="U67" s="91"/>
      <c r="V67" s="89">
        <f t="shared" si="6"/>
        <v>0</v>
      </c>
      <c r="W67" s="92">
        <f t="shared" si="7"/>
        <v>0</v>
      </c>
      <c r="X67" s="87"/>
      <c r="Y67" s="199"/>
      <c r="Z67" s="199"/>
      <c r="AA67" s="199"/>
      <c r="AB67" s="199"/>
      <c r="AC67" s="199"/>
      <c r="AD67" s="199"/>
      <c r="AE67" s="92" t="b">
        <f t="shared" si="4"/>
        <v>0</v>
      </c>
      <c r="AF67" s="87"/>
      <c r="AG67" s="178"/>
      <c r="AH67" s="87"/>
    </row>
    <row r="68" spans="1:34" s="253" customFormat="1" x14ac:dyDescent="0.2">
      <c r="A68" s="188"/>
      <c r="B68" s="83"/>
      <c r="C68" s="83"/>
      <c r="D68" s="84"/>
      <c r="E68" s="85"/>
      <c r="F68" s="191"/>
      <c r="G68" s="65"/>
      <c r="H68" s="66" t="e">
        <f t="shared" si="5"/>
        <v>#N/A</v>
      </c>
      <c r="I68" s="66"/>
      <c r="J68" s="86"/>
      <c r="K68" s="87"/>
      <c r="L68" s="87"/>
      <c r="M68" s="206"/>
      <c r="N68" s="211"/>
      <c r="O68" s="87"/>
      <c r="P68" s="211"/>
      <c r="Q68" s="206"/>
      <c r="R68" s="195"/>
      <c r="S68" s="89"/>
      <c r="T68" s="90"/>
      <c r="U68" s="91"/>
      <c r="V68" s="89">
        <f t="shared" si="6"/>
        <v>0</v>
      </c>
      <c r="W68" s="92">
        <f t="shared" si="7"/>
        <v>0</v>
      </c>
      <c r="X68" s="87"/>
      <c r="Y68" s="199"/>
      <c r="Z68" s="199"/>
      <c r="AA68" s="199"/>
      <c r="AB68" s="199"/>
      <c r="AC68" s="199"/>
      <c r="AD68" s="199"/>
      <c r="AE68" s="92" t="b">
        <f t="shared" si="4"/>
        <v>0</v>
      </c>
      <c r="AF68" s="87"/>
      <c r="AG68" s="178"/>
      <c r="AH68" s="87"/>
    </row>
    <row r="69" spans="1:34" s="253" customFormat="1" x14ac:dyDescent="0.2">
      <c r="A69" s="188"/>
      <c r="B69" s="83"/>
      <c r="C69" s="83"/>
      <c r="D69" s="84"/>
      <c r="E69" s="85"/>
      <c r="F69" s="191"/>
      <c r="G69" s="65"/>
      <c r="H69" s="66" t="e">
        <f t="shared" si="5"/>
        <v>#N/A</v>
      </c>
      <c r="I69" s="66"/>
      <c r="J69" s="86"/>
      <c r="K69" s="87"/>
      <c r="L69" s="87"/>
      <c r="M69" s="206"/>
      <c r="N69" s="211"/>
      <c r="O69" s="87"/>
      <c r="P69" s="211"/>
      <c r="Q69" s="206"/>
      <c r="R69" s="195"/>
      <c r="S69" s="89"/>
      <c r="T69" s="90"/>
      <c r="U69" s="91"/>
      <c r="V69" s="89">
        <f t="shared" si="6"/>
        <v>0</v>
      </c>
      <c r="W69" s="92">
        <f t="shared" si="7"/>
        <v>0</v>
      </c>
      <c r="X69" s="87"/>
      <c r="Y69" s="199"/>
      <c r="Z69" s="199"/>
      <c r="AA69" s="199"/>
      <c r="AB69" s="199"/>
      <c r="AC69" s="199"/>
      <c r="AD69" s="199"/>
      <c r="AE69" s="92" t="b">
        <f t="shared" si="4"/>
        <v>0</v>
      </c>
      <c r="AF69" s="87"/>
      <c r="AG69" s="178"/>
      <c r="AH69" s="87"/>
    </row>
    <row r="70" spans="1:34" s="253" customFormat="1" x14ac:dyDescent="0.2">
      <c r="A70" s="188"/>
      <c r="B70" s="83"/>
      <c r="C70" s="83"/>
      <c r="D70" s="84"/>
      <c r="E70" s="85"/>
      <c r="F70" s="191"/>
      <c r="G70" s="65"/>
      <c r="H70" s="66" t="e">
        <f t="shared" si="5"/>
        <v>#N/A</v>
      </c>
      <c r="I70" s="66"/>
      <c r="J70" s="86"/>
      <c r="K70" s="86"/>
      <c r="L70" s="87"/>
      <c r="M70" s="206"/>
      <c r="N70" s="211"/>
      <c r="O70" s="87"/>
      <c r="P70" s="211"/>
      <c r="Q70" s="88"/>
      <c r="R70" s="195"/>
      <c r="S70" s="89"/>
      <c r="T70" s="90"/>
      <c r="U70" s="91"/>
      <c r="V70" s="89">
        <f t="shared" si="6"/>
        <v>0</v>
      </c>
      <c r="W70" s="92">
        <f t="shared" si="7"/>
        <v>0</v>
      </c>
      <c r="X70" s="87"/>
      <c r="Y70" s="199"/>
      <c r="Z70" s="199"/>
      <c r="AA70" s="199"/>
      <c r="AB70" s="199"/>
      <c r="AC70" s="199"/>
      <c r="AD70" s="199"/>
      <c r="AE70" s="92" t="b">
        <f t="shared" si="4"/>
        <v>0</v>
      </c>
      <c r="AF70" s="87"/>
      <c r="AG70" s="178"/>
      <c r="AH70" s="87"/>
    </row>
    <row r="71" spans="1:34" s="253" customFormat="1" x14ac:dyDescent="0.2">
      <c r="A71" s="188"/>
      <c r="B71" s="83"/>
      <c r="C71" s="83"/>
      <c r="D71" s="84"/>
      <c r="E71" s="85"/>
      <c r="F71" s="191"/>
      <c r="G71" s="65"/>
      <c r="H71" s="66" t="e">
        <f t="shared" si="5"/>
        <v>#N/A</v>
      </c>
      <c r="I71" s="66"/>
      <c r="J71" s="86"/>
      <c r="K71" s="86"/>
      <c r="L71" s="87"/>
      <c r="M71" s="206"/>
      <c r="N71" s="211"/>
      <c r="O71" s="87"/>
      <c r="P71" s="211"/>
      <c r="Q71" s="88"/>
      <c r="R71" s="195"/>
      <c r="S71" s="89"/>
      <c r="T71" s="90"/>
      <c r="U71" s="91"/>
      <c r="V71" s="89">
        <f t="shared" si="6"/>
        <v>0</v>
      </c>
      <c r="W71" s="92">
        <f t="shared" si="7"/>
        <v>0</v>
      </c>
      <c r="X71" s="87"/>
      <c r="Y71" s="199"/>
      <c r="Z71" s="199"/>
      <c r="AA71" s="199"/>
      <c r="AB71" s="199"/>
      <c r="AC71" s="199"/>
      <c r="AD71" s="199"/>
      <c r="AE71" s="92" t="b">
        <f t="shared" si="4"/>
        <v>0</v>
      </c>
      <c r="AF71" s="87"/>
      <c r="AG71" s="178"/>
      <c r="AH71" s="87"/>
    </row>
    <row r="72" spans="1:34" s="253" customFormat="1" x14ac:dyDescent="0.2">
      <c r="A72" s="188"/>
      <c r="B72" s="83"/>
      <c r="C72" s="83"/>
      <c r="D72" s="84"/>
      <c r="E72" s="85"/>
      <c r="F72" s="191"/>
      <c r="G72" s="65"/>
      <c r="H72" s="66" t="e">
        <f t="shared" si="5"/>
        <v>#N/A</v>
      </c>
      <c r="I72" s="66"/>
      <c r="J72" s="86"/>
      <c r="K72" s="86"/>
      <c r="L72" s="87"/>
      <c r="M72" s="206"/>
      <c r="N72" s="211"/>
      <c r="O72" s="87"/>
      <c r="P72" s="211"/>
      <c r="Q72" s="88"/>
      <c r="R72" s="195"/>
      <c r="S72" s="89"/>
      <c r="T72" s="90"/>
      <c r="U72" s="91"/>
      <c r="V72" s="89">
        <f t="shared" si="6"/>
        <v>0</v>
      </c>
      <c r="W72" s="92">
        <f t="shared" si="7"/>
        <v>0</v>
      </c>
      <c r="X72" s="87"/>
      <c r="Y72" s="199"/>
      <c r="Z72" s="199"/>
      <c r="AA72" s="199"/>
      <c r="AB72" s="199"/>
      <c r="AC72" s="199"/>
      <c r="AD72" s="199"/>
      <c r="AE72" s="92" t="b">
        <f t="shared" si="4"/>
        <v>0</v>
      </c>
      <c r="AF72" s="87"/>
      <c r="AG72" s="178"/>
      <c r="AH72" s="87"/>
    </row>
    <row r="73" spans="1:34" s="253" customFormat="1" x14ac:dyDescent="0.2">
      <c r="A73" s="188"/>
      <c r="B73" s="83"/>
      <c r="C73" s="83"/>
      <c r="D73" s="84"/>
      <c r="E73" s="85"/>
      <c r="F73" s="191"/>
      <c r="G73" s="65"/>
      <c r="H73" s="66" t="e">
        <f t="shared" si="5"/>
        <v>#N/A</v>
      </c>
      <c r="I73" s="66"/>
      <c r="J73" s="86"/>
      <c r="K73" s="86"/>
      <c r="L73" s="87"/>
      <c r="M73" s="206"/>
      <c r="N73" s="211"/>
      <c r="O73" s="87"/>
      <c r="P73" s="211"/>
      <c r="Q73" s="88"/>
      <c r="R73" s="195"/>
      <c r="S73" s="89"/>
      <c r="T73" s="90"/>
      <c r="U73" s="91"/>
      <c r="V73" s="89">
        <f t="shared" si="6"/>
        <v>0</v>
      </c>
      <c r="W73" s="92">
        <f t="shared" si="7"/>
        <v>0</v>
      </c>
      <c r="X73" s="87"/>
      <c r="Y73" s="199"/>
      <c r="Z73" s="199"/>
      <c r="AA73" s="199"/>
      <c r="AB73" s="199"/>
      <c r="AC73" s="199"/>
      <c r="AD73" s="199"/>
      <c r="AE73" s="92" t="b">
        <f t="shared" si="4"/>
        <v>0</v>
      </c>
      <c r="AF73" s="87"/>
      <c r="AG73" s="178"/>
      <c r="AH73" s="87"/>
    </row>
    <row r="74" spans="1:34" s="253" customFormat="1" x14ac:dyDescent="0.2">
      <c r="A74" s="188"/>
      <c r="B74" s="83"/>
      <c r="C74" s="83"/>
      <c r="D74" s="84"/>
      <c r="E74" s="85"/>
      <c r="F74" s="191"/>
      <c r="G74" s="65"/>
      <c r="H74" s="66" t="e">
        <f t="shared" si="5"/>
        <v>#N/A</v>
      </c>
      <c r="I74" s="66"/>
      <c r="J74" s="86"/>
      <c r="K74" s="86"/>
      <c r="L74" s="87"/>
      <c r="M74" s="206"/>
      <c r="N74" s="211"/>
      <c r="O74" s="87"/>
      <c r="P74" s="211"/>
      <c r="Q74" s="88"/>
      <c r="R74" s="195"/>
      <c r="S74" s="89"/>
      <c r="T74" s="90"/>
      <c r="U74" s="91"/>
      <c r="V74" s="89">
        <f t="shared" si="6"/>
        <v>0</v>
      </c>
      <c r="W74" s="92">
        <f t="shared" si="7"/>
        <v>0</v>
      </c>
      <c r="X74" s="87"/>
      <c r="Y74" s="199"/>
      <c r="Z74" s="199"/>
      <c r="AA74" s="199"/>
      <c r="AB74" s="199"/>
      <c r="AC74" s="199"/>
      <c r="AD74" s="199"/>
      <c r="AE74" s="92" t="b">
        <f t="shared" si="4"/>
        <v>0</v>
      </c>
      <c r="AF74" s="87"/>
      <c r="AG74" s="178"/>
      <c r="AH74" s="87"/>
    </row>
    <row r="75" spans="1:34" s="253" customFormat="1" x14ac:dyDescent="0.2">
      <c r="A75" s="188"/>
      <c r="B75" s="83"/>
      <c r="C75" s="83"/>
      <c r="D75" s="84"/>
      <c r="E75" s="85"/>
      <c r="F75" s="191"/>
      <c r="G75" s="65"/>
      <c r="H75" s="66" t="e">
        <f t="shared" si="5"/>
        <v>#N/A</v>
      </c>
      <c r="I75" s="66"/>
      <c r="J75" s="86"/>
      <c r="K75" s="86"/>
      <c r="L75" s="87"/>
      <c r="M75" s="206"/>
      <c r="N75" s="211"/>
      <c r="O75" s="87"/>
      <c r="P75" s="211"/>
      <c r="Q75" s="88"/>
      <c r="R75" s="195"/>
      <c r="S75" s="89"/>
      <c r="T75" s="90"/>
      <c r="U75" s="91"/>
      <c r="V75" s="89">
        <f t="shared" si="6"/>
        <v>0</v>
      </c>
      <c r="W75" s="92">
        <f t="shared" si="7"/>
        <v>0</v>
      </c>
      <c r="X75" s="87"/>
      <c r="Y75" s="199"/>
      <c r="Z75" s="199"/>
      <c r="AA75" s="199"/>
      <c r="AB75" s="199"/>
      <c r="AC75" s="199"/>
      <c r="AD75" s="199"/>
      <c r="AE75" s="92" t="b">
        <f t="shared" si="4"/>
        <v>0</v>
      </c>
      <c r="AF75" s="87"/>
      <c r="AG75" s="178"/>
      <c r="AH75" s="87"/>
    </row>
    <row r="76" spans="1:34" s="253" customFormat="1" x14ac:dyDescent="0.2">
      <c r="A76" s="188"/>
      <c r="B76" s="83"/>
      <c r="C76" s="83"/>
      <c r="D76" s="84"/>
      <c r="E76" s="85"/>
      <c r="F76" s="191"/>
      <c r="G76" s="65"/>
      <c r="H76" s="66" t="e">
        <f t="shared" si="5"/>
        <v>#N/A</v>
      </c>
      <c r="I76" s="66"/>
      <c r="J76" s="86"/>
      <c r="K76" s="86"/>
      <c r="L76" s="87"/>
      <c r="M76" s="206"/>
      <c r="N76" s="211"/>
      <c r="O76" s="87"/>
      <c r="P76" s="211"/>
      <c r="Q76" s="88"/>
      <c r="R76" s="195"/>
      <c r="S76" s="89"/>
      <c r="T76" s="90"/>
      <c r="U76" s="91"/>
      <c r="V76" s="89">
        <f t="shared" si="6"/>
        <v>0</v>
      </c>
      <c r="W76" s="92">
        <f t="shared" si="7"/>
        <v>0</v>
      </c>
      <c r="X76" s="87"/>
      <c r="Y76" s="199"/>
      <c r="Z76" s="199"/>
      <c r="AA76" s="199"/>
      <c r="AB76" s="199"/>
      <c r="AC76" s="199"/>
      <c r="AD76" s="199"/>
      <c r="AE76" s="92" t="b">
        <f t="shared" ref="AE76:AE139" si="8">IF(Y76="si",IF(Z76="si",IF(AA76="si",IF(AB76="si",IF(AC76="si",IF(AD76="si",W76,0))))))</f>
        <v>0</v>
      </c>
      <c r="AF76" s="87"/>
      <c r="AG76" s="178"/>
      <c r="AH76" s="87"/>
    </row>
    <row r="77" spans="1:34" s="253" customFormat="1" x14ac:dyDescent="0.2">
      <c r="A77" s="188"/>
      <c r="B77" s="83"/>
      <c r="C77" s="83"/>
      <c r="D77" s="84"/>
      <c r="E77" s="85"/>
      <c r="F77" s="191"/>
      <c r="G77" s="65"/>
      <c r="H77" s="66" t="e">
        <f t="shared" si="5"/>
        <v>#N/A</v>
      </c>
      <c r="I77" s="66"/>
      <c r="J77" s="86"/>
      <c r="K77" s="86"/>
      <c r="L77" s="87"/>
      <c r="M77" s="206"/>
      <c r="N77" s="211"/>
      <c r="O77" s="87"/>
      <c r="P77" s="211"/>
      <c r="Q77" s="88"/>
      <c r="R77" s="195"/>
      <c r="S77" s="89"/>
      <c r="T77" s="90"/>
      <c r="U77" s="91"/>
      <c r="V77" s="89">
        <f t="shared" si="6"/>
        <v>0</v>
      </c>
      <c r="W77" s="92">
        <f t="shared" si="7"/>
        <v>0</v>
      </c>
      <c r="X77" s="87"/>
      <c r="Y77" s="199"/>
      <c r="Z77" s="199"/>
      <c r="AA77" s="199"/>
      <c r="AB77" s="199"/>
      <c r="AC77" s="199"/>
      <c r="AD77" s="199"/>
      <c r="AE77" s="92" t="b">
        <f t="shared" si="8"/>
        <v>0</v>
      </c>
      <c r="AF77" s="87"/>
      <c r="AG77" s="178"/>
      <c r="AH77" s="87"/>
    </row>
    <row r="78" spans="1:34" s="253" customFormat="1" x14ac:dyDescent="0.2">
      <c r="A78" s="188"/>
      <c r="B78" s="83"/>
      <c r="C78" s="83"/>
      <c r="D78" s="84"/>
      <c r="E78" s="85"/>
      <c r="F78" s="191"/>
      <c r="G78" s="65"/>
      <c r="H78" s="66" t="e">
        <f t="shared" si="5"/>
        <v>#N/A</v>
      </c>
      <c r="I78" s="66"/>
      <c r="J78" s="86"/>
      <c r="K78" s="86"/>
      <c r="L78" s="87"/>
      <c r="M78" s="206"/>
      <c r="N78" s="211"/>
      <c r="O78" s="87"/>
      <c r="P78" s="211"/>
      <c r="Q78" s="88"/>
      <c r="R78" s="195"/>
      <c r="S78" s="89"/>
      <c r="T78" s="90"/>
      <c r="U78" s="91"/>
      <c r="V78" s="89">
        <f t="shared" si="6"/>
        <v>0</v>
      </c>
      <c r="W78" s="92">
        <f t="shared" si="7"/>
        <v>0</v>
      </c>
      <c r="X78" s="87"/>
      <c r="Y78" s="199"/>
      <c r="Z78" s="199"/>
      <c r="AA78" s="199"/>
      <c r="AB78" s="199"/>
      <c r="AC78" s="199"/>
      <c r="AD78" s="199"/>
      <c r="AE78" s="92" t="b">
        <f t="shared" si="8"/>
        <v>0</v>
      </c>
      <c r="AF78" s="87"/>
      <c r="AG78" s="178"/>
      <c r="AH78" s="87"/>
    </row>
    <row r="79" spans="1:34" s="253" customFormat="1" x14ac:dyDescent="0.2">
      <c r="A79" s="188"/>
      <c r="B79" s="83"/>
      <c r="C79" s="83"/>
      <c r="D79" s="84"/>
      <c r="E79" s="85"/>
      <c r="F79" s="191"/>
      <c r="G79" s="65"/>
      <c r="H79" s="66" t="e">
        <f t="shared" si="5"/>
        <v>#N/A</v>
      </c>
      <c r="I79" s="66"/>
      <c r="J79" s="86"/>
      <c r="K79" s="86"/>
      <c r="L79" s="87"/>
      <c r="M79" s="206"/>
      <c r="N79" s="211"/>
      <c r="O79" s="87"/>
      <c r="P79" s="211"/>
      <c r="Q79" s="88"/>
      <c r="R79" s="195"/>
      <c r="S79" s="89"/>
      <c r="T79" s="90"/>
      <c r="U79" s="91"/>
      <c r="V79" s="89">
        <f t="shared" si="6"/>
        <v>0</v>
      </c>
      <c r="W79" s="92">
        <f t="shared" si="7"/>
        <v>0</v>
      </c>
      <c r="X79" s="87"/>
      <c r="Y79" s="199"/>
      <c r="Z79" s="199"/>
      <c r="AA79" s="199"/>
      <c r="AB79" s="199"/>
      <c r="AC79" s="199"/>
      <c r="AD79" s="199"/>
      <c r="AE79" s="92" t="b">
        <f t="shared" si="8"/>
        <v>0</v>
      </c>
      <c r="AF79" s="87"/>
      <c r="AG79" s="178"/>
      <c r="AH79" s="87"/>
    </row>
    <row r="80" spans="1:34" s="253" customFormat="1" x14ac:dyDescent="0.2">
      <c r="A80" s="188"/>
      <c r="B80" s="83"/>
      <c r="C80" s="83"/>
      <c r="D80" s="84"/>
      <c r="E80" s="85"/>
      <c r="F80" s="191"/>
      <c r="G80" s="65"/>
      <c r="H80" s="66" t="e">
        <f t="shared" si="5"/>
        <v>#N/A</v>
      </c>
      <c r="I80" s="66"/>
      <c r="J80" s="86"/>
      <c r="K80" s="86"/>
      <c r="L80" s="87"/>
      <c r="M80" s="206"/>
      <c r="N80" s="211"/>
      <c r="O80" s="87"/>
      <c r="P80" s="211"/>
      <c r="Q80" s="88"/>
      <c r="R80" s="195"/>
      <c r="S80" s="89"/>
      <c r="T80" s="90"/>
      <c r="U80" s="91"/>
      <c r="V80" s="89">
        <f t="shared" si="6"/>
        <v>0</v>
      </c>
      <c r="W80" s="92">
        <f t="shared" si="7"/>
        <v>0</v>
      </c>
      <c r="X80" s="87"/>
      <c r="Y80" s="199"/>
      <c r="Z80" s="199"/>
      <c r="AA80" s="199"/>
      <c r="AB80" s="199"/>
      <c r="AC80" s="199"/>
      <c r="AD80" s="199"/>
      <c r="AE80" s="92" t="b">
        <f t="shared" si="8"/>
        <v>0</v>
      </c>
      <c r="AF80" s="87"/>
      <c r="AG80" s="178"/>
      <c r="AH80" s="87"/>
    </row>
    <row r="81" spans="1:34" s="253" customFormat="1" x14ac:dyDescent="0.2">
      <c r="A81" s="188"/>
      <c r="B81" s="83"/>
      <c r="C81" s="83"/>
      <c r="D81" s="84"/>
      <c r="E81" s="85"/>
      <c r="F81" s="191"/>
      <c r="G81" s="65"/>
      <c r="H81" s="66" t="e">
        <f t="shared" si="5"/>
        <v>#N/A</v>
      </c>
      <c r="I81" s="66"/>
      <c r="J81" s="86"/>
      <c r="K81" s="86"/>
      <c r="L81" s="87"/>
      <c r="M81" s="206"/>
      <c r="N81" s="211"/>
      <c r="O81" s="87"/>
      <c r="P81" s="211"/>
      <c r="Q81" s="88"/>
      <c r="R81" s="195"/>
      <c r="S81" s="89"/>
      <c r="T81" s="90"/>
      <c r="U81" s="91"/>
      <c r="V81" s="89">
        <f t="shared" si="6"/>
        <v>0</v>
      </c>
      <c r="W81" s="92">
        <f t="shared" si="7"/>
        <v>0</v>
      </c>
      <c r="X81" s="87"/>
      <c r="Y81" s="199"/>
      <c r="Z81" s="199"/>
      <c r="AA81" s="199"/>
      <c r="AB81" s="199"/>
      <c r="AC81" s="199"/>
      <c r="AD81" s="199"/>
      <c r="AE81" s="92" t="b">
        <f t="shared" si="8"/>
        <v>0</v>
      </c>
      <c r="AF81" s="87"/>
      <c r="AG81" s="178"/>
      <c r="AH81" s="87"/>
    </row>
    <row r="82" spans="1:34" s="253" customFormat="1" x14ac:dyDescent="0.2">
      <c r="A82" s="188"/>
      <c r="B82" s="83"/>
      <c r="C82" s="83"/>
      <c r="D82" s="84"/>
      <c r="E82" s="85"/>
      <c r="F82" s="191"/>
      <c r="G82" s="65"/>
      <c r="H82" s="66" t="e">
        <f t="shared" si="5"/>
        <v>#N/A</v>
      </c>
      <c r="I82" s="66"/>
      <c r="J82" s="86"/>
      <c r="K82" s="86"/>
      <c r="L82" s="87"/>
      <c r="M82" s="206"/>
      <c r="N82" s="211"/>
      <c r="O82" s="87"/>
      <c r="P82" s="211"/>
      <c r="Q82" s="88"/>
      <c r="R82" s="195"/>
      <c r="S82" s="89"/>
      <c r="T82" s="90"/>
      <c r="U82" s="91"/>
      <c r="V82" s="89">
        <f t="shared" si="6"/>
        <v>0</v>
      </c>
      <c r="W82" s="92">
        <f t="shared" si="7"/>
        <v>0</v>
      </c>
      <c r="X82" s="87"/>
      <c r="Y82" s="199"/>
      <c r="Z82" s="199"/>
      <c r="AA82" s="199"/>
      <c r="AB82" s="199"/>
      <c r="AC82" s="199"/>
      <c r="AD82" s="199"/>
      <c r="AE82" s="92" t="b">
        <f t="shared" si="8"/>
        <v>0</v>
      </c>
      <c r="AF82" s="87"/>
      <c r="AG82" s="178"/>
      <c r="AH82" s="87"/>
    </row>
    <row r="83" spans="1:34" s="253" customFormat="1" x14ac:dyDescent="0.2">
      <c r="A83" s="188"/>
      <c r="B83" s="83"/>
      <c r="C83" s="83"/>
      <c r="D83" s="84"/>
      <c r="E83" s="85"/>
      <c r="F83" s="191"/>
      <c r="G83" s="65"/>
      <c r="H83" s="66" t="e">
        <f t="shared" si="5"/>
        <v>#N/A</v>
      </c>
      <c r="I83" s="66"/>
      <c r="J83" s="86"/>
      <c r="K83" s="86"/>
      <c r="L83" s="87"/>
      <c r="M83" s="206"/>
      <c r="N83" s="211"/>
      <c r="O83" s="87"/>
      <c r="P83" s="211"/>
      <c r="Q83" s="88"/>
      <c r="R83" s="195"/>
      <c r="S83" s="89"/>
      <c r="T83" s="90"/>
      <c r="U83" s="91"/>
      <c r="V83" s="89">
        <f t="shared" si="6"/>
        <v>0</v>
      </c>
      <c r="W83" s="92">
        <f t="shared" si="7"/>
        <v>0</v>
      </c>
      <c r="X83" s="87"/>
      <c r="Y83" s="199"/>
      <c r="Z83" s="199"/>
      <c r="AA83" s="199"/>
      <c r="AB83" s="199"/>
      <c r="AC83" s="199"/>
      <c r="AD83" s="199"/>
      <c r="AE83" s="92" t="b">
        <f t="shared" si="8"/>
        <v>0</v>
      </c>
      <c r="AF83" s="87"/>
      <c r="AG83" s="178"/>
      <c r="AH83" s="87"/>
    </row>
    <row r="84" spans="1:34" s="253" customFormat="1" x14ac:dyDescent="0.2">
      <c r="A84" s="188"/>
      <c r="B84" s="83"/>
      <c r="C84" s="83"/>
      <c r="D84" s="84"/>
      <c r="E84" s="85"/>
      <c r="F84" s="191"/>
      <c r="G84" s="65"/>
      <c r="H84" s="66" t="e">
        <f t="shared" si="5"/>
        <v>#N/A</v>
      </c>
      <c r="I84" s="66"/>
      <c r="J84" s="86"/>
      <c r="K84" s="86"/>
      <c r="L84" s="87"/>
      <c r="M84" s="206"/>
      <c r="N84" s="211"/>
      <c r="O84" s="87"/>
      <c r="P84" s="211"/>
      <c r="Q84" s="88"/>
      <c r="R84" s="195"/>
      <c r="S84" s="89"/>
      <c r="T84" s="90"/>
      <c r="U84" s="91"/>
      <c r="V84" s="89">
        <f t="shared" si="6"/>
        <v>0</v>
      </c>
      <c r="W84" s="92">
        <f t="shared" si="7"/>
        <v>0</v>
      </c>
      <c r="X84" s="87"/>
      <c r="Y84" s="199"/>
      <c r="Z84" s="199"/>
      <c r="AA84" s="199"/>
      <c r="AB84" s="199"/>
      <c r="AC84" s="199"/>
      <c r="AD84" s="199"/>
      <c r="AE84" s="92" t="b">
        <f t="shared" si="8"/>
        <v>0</v>
      </c>
      <c r="AF84" s="87"/>
      <c r="AG84" s="178"/>
      <c r="AH84" s="87"/>
    </row>
    <row r="85" spans="1:34" s="253" customFormat="1" x14ac:dyDescent="0.2">
      <c r="A85" s="188"/>
      <c r="B85" s="83"/>
      <c r="C85" s="83"/>
      <c r="D85" s="84"/>
      <c r="E85" s="85"/>
      <c r="F85" s="191"/>
      <c r="G85" s="65"/>
      <c r="H85" s="66" t="e">
        <f t="shared" si="5"/>
        <v>#N/A</v>
      </c>
      <c r="I85" s="66"/>
      <c r="J85" s="86"/>
      <c r="K85" s="86"/>
      <c r="L85" s="87"/>
      <c r="M85" s="206"/>
      <c r="N85" s="211"/>
      <c r="O85" s="87"/>
      <c r="P85" s="211"/>
      <c r="Q85" s="206"/>
      <c r="R85" s="195"/>
      <c r="S85" s="89"/>
      <c r="T85" s="90"/>
      <c r="U85" s="91"/>
      <c r="V85" s="89">
        <f t="shared" ref="V85:V104" si="9">R85*T85</f>
        <v>0</v>
      </c>
      <c r="W85" s="92">
        <f t="shared" ref="W85:W104" si="10">IF(U85="no",(R85+S85+V85),R85+S85)</f>
        <v>0</v>
      </c>
      <c r="X85" s="87"/>
      <c r="Y85" s="93"/>
      <c r="Z85" s="93"/>
      <c r="AA85" s="93"/>
      <c r="AB85" s="93"/>
      <c r="AC85" s="93"/>
      <c r="AD85" s="93"/>
      <c r="AE85" s="92" t="b">
        <f t="shared" si="8"/>
        <v>0</v>
      </c>
      <c r="AF85" s="87"/>
      <c r="AG85" s="178"/>
      <c r="AH85" s="87"/>
    </row>
    <row r="86" spans="1:34" s="253" customFormat="1" x14ac:dyDescent="0.2">
      <c r="A86" s="188"/>
      <c r="B86" s="83"/>
      <c r="C86" s="83"/>
      <c r="D86" s="84"/>
      <c r="E86" s="85"/>
      <c r="F86" s="191"/>
      <c r="G86" s="65"/>
      <c r="H86" s="66" t="e">
        <f t="shared" si="5"/>
        <v>#N/A</v>
      </c>
      <c r="I86" s="66"/>
      <c r="J86" s="86"/>
      <c r="K86" s="86"/>
      <c r="L86" s="87"/>
      <c r="M86" s="206"/>
      <c r="N86" s="211"/>
      <c r="O86" s="87"/>
      <c r="P86" s="211"/>
      <c r="Q86" s="88"/>
      <c r="R86" s="195"/>
      <c r="S86" s="89"/>
      <c r="T86" s="90"/>
      <c r="U86" s="91"/>
      <c r="V86" s="89">
        <f t="shared" si="9"/>
        <v>0</v>
      </c>
      <c r="W86" s="92">
        <f t="shared" si="10"/>
        <v>0</v>
      </c>
      <c r="X86" s="87"/>
      <c r="Y86" s="93"/>
      <c r="Z86" s="93"/>
      <c r="AA86" s="93"/>
      <c r="AB86" s="93"/>
      <c r="AC86" s="93"/>
      <c r="AD86" s="93"/>
      <c r="AE86" s="92" t="b">
        <f t="shared" si="8"/>
        <v>0</v>
      </c>
      <c r="AF86" s="87"/>
      <c r="AG86" s="178"/>
      <c r="AH86" s="87"/>
    </row>
    <row r="87" spans="1:34" s="253" customFormat="1" x14ac:dyDescent="0.2">
      <c r="A87" s="188"/>
      <c r="B87" s="83"/>
      <c r="C87" s="83"/>
      <c r="D87" s="84"/>
      <c r="E87" s="85"/>
      <c r="F87" s="191"/>
      <c r="G87" s="65"/>
      <c r="H87" s="66" t="e">
        <f t="shared" si="5"/>
        <v>#N/A</v>
      </c>
      <c r="I87" s="66"/>
      <c r="J87" s="86"/>
      <c r="K87" s="86"/>
      <c r="L87" s="87"/>
      <c r="M87" s="206"/>
      <c r="N87" s="211"/>
      <c r="O87" s="87"/>
      <c r="P87" s="211"/>
      <c r="Q87" s="88"/>
      <c r="R87" s="195"/>
      <c r="S87" s="89"/>
      <c r="T87" s="90"/>
      <c r="U87" s="91"/>
      <c r="V87" s="89">
        <f t="shared" si="9"/>
        <v>0</v>
      </c>
      <c r="W87" s="92">
        <f t="shared" si="10"/>
        <v>0</v>
      </c>
      <c r="X87" s="87"/>
      <c r="Y87" s="93"/>
      <c r="Z87" s="93"/>
      <c r="AA87" s="93"/>
      <c r="AB87" s="93"/>
      <c r="AC87" s="93"/>
      <c r="AD87" s="93"/>
      <c r="AE87" s="92" t="b">
        <f t="shared" si="8"/>
        <v>0</v>
      </c>
      <c r="AF87" s="87"/>
      <c r="AG87" s="178"/>
      <c r="AH87" s="87"/>
    </row>
    <row r="88" spans="1:34" s="253" customFormat="1" x14ac:dyDescent="0.2">
      <c r="A88" s="188"/>
      <c r="B88" s="83"/>
      <c r="C88" s="83"/>
      <c r="D88" s="84"/>
      <c r="E88" s="85"/>
      <c r="F88" s="191"/>
      <c r="G88" s="65"/>
      <c r="H88" s="66" t="e">
        <f t="shared" si="5"/>
        <v>#N/A</v>
      </c>
      <c r="I88" s="66"/>
      <c r="J88" s="86"/>
      <c r="K88" s="86"/>
      <c r="L88" s="87"/>
      <c r="M88" s="206"/>
      <c r="N88" s="211"/>
      <c r="O88" s="87"/>
      <c r="P88" s="211"/>
      <c r="Q88" s="88"/>
      <c r="R88" s="195"/>
      <c r="S88" s="89"/>
      <c r="T88" s="90"/>
      <c r="U88" s="91"/>
      <c r="V88" s="89">
        <f t="shared" si="9"/>
        <v>0</v>
      </c>
      <c r="W88" s="92">
        <f t="shared" si="10"/>
        <v>0</v>
      </c>
      <c r="X88" s="87"/>
      <c r="Y88" s="93"/>
      <c r="Z88" s="93"/>
      <c r="AA88" s="93"/>
      <c r="AB88" s="93"/>
      <c r="AC88" s="93"/>
      <c r="AD88" s="93"/>
      <c r="AE88" s="92" t="b">
        <f t="shared" si="8"/>
        <v>0</v>
      </c>
      <c r="AF88" s="87"/>
      <c r="AG88" s="178"/>
      <c r="AH88" s="87"/>
    </row>
    <row r="89" spans="1:34" s="253" customFormat="1" x14ac:dyDescent="0.2">
      <c r="A89" s="188"/>
      <c r="B89" s="83"/>
      <c r="C89" s="83"/>
      <c r="D89" s="84"/>
      <c r="E89" s="85"/>
      <c r="F89" s="191"/>
      <c r="G89" s="65"/>
      <c r="H89" s="66" t="e">
        <f t="shared" si="5"/>
        <v>#N/A</v>
      </c>
      <c r="I89" s="66"/>
      <c r="J89" s="86"/>
      <c r="K89" s="86"/>
      <c r="L89" s="87"/>
      <c r="M89" s="206"/>
      <c r="N89" s="211"/>
      <c r="O89" s="87"/>
      <c r="P89" s="211"/>
      <c r="Q89" s="88"/>
      <c r="R89" s="195"/>
      <c r="S89" s="89"/>
      <c r="T89" s="90"/>
      <c r="U89" s="91"/>
      <c r="V89" s="89">
        <f t="shared" si="9"/>
        <v>0</v>
      </c>
      <c r="W89" s="92">
        <f t="shared" si="10"/>
        <v>0</v>
      </c>
      <c r="X89" s="87"/>
      <c r="Y89" s="93"/>
      <c r="Z89" s="93"/>
      <c r="AA89" s="93"/>
      <c r="AB89" s="93"/>
      <c r="AC89" s="93"/>
      <c r="AD89" s="93"/>
      <c r="AE89" s="92" t="b">
        <f t="shared" si="8"/>
        <v>0</v>
      </c>
      <c r="AF89" s="87"/>
      <c r="AG89" s="178"/>
      <c r="AH89" s="87"/>
    </row>
    <row r="90" spans="1:34" s="253" customFormat="1" x14ac:dyDescent="0.2">
      <c r="A90" s="188"/>
      <c r="B90" s="83"/>
      <c r="C90" s="83"/>
      <c r="D90" s="84"/>
      <c r="E90" s="85"/>
      <c r="F90" s="191"/>
      <c r="G90" s="65"/>
      <c r="H90" s="66" t="e">
        <f t="shared" si="5"/>
        <v>#N/A</v>
      </c>
      <c r="I90" s="66"/>
      <c r="J90" s="86"/>
      <c r="K90" s="86"/>
      <c r="L90" s="87"/>
      <c r="M90" s="206"/>
      <c r="N90" s="211"/>
      <c r="O90" s="87"/>
      <c r="P90" s="211"/>
      <c r="Q90" s="88"/>
      <c r="R90" s="195"/>
      <c r="S90" s="89"/>
      <c r="T90" s="90"/>
      <c r="U90" s="91"/>
      <c r="V90" s="89">
        <f t="shared" si="9"/>
        <v>0</v>
      </c>
      <c r="W90" s="92">
        <f t="shared" si="10"/>
        <v>0</v>
      </c>
      <c r="X90" s="87"/>
      <c r="Y90" s="93"/>
      <c r="Z90" s="93"/>
      <c r="AA90" s="93"/>
      <c r="AB90" s="93"/>
      <c r="AC90" s="93"/>
      <c r="AD90" s="93"/>
      <c r="AE90" s="92" t="b">
        <f t="shared" si="8"/>
        <v>0</v>
      </c>
      <c r="AF90" s="87"/>
      <c r="AG90" s="178"/>
      <c r="AH90" s="87"/>
    </row>
    <row r="91" spans="1:34" s="253" customFormat="1" x14ac:dyDescent="0.2">
      <c r="A91" s="188"/>
      <c r="B91" s="83"/>
      <c r="C91" s="83"/>
      <c r="D91" s="84"/>
      <c r="E91" s="85"/>
      <c r="F91" s="191"/>
      <c r="G91" s="65"/>
      <c r="H91" s="66" t="e">
        <f t="shared" si="5"/>
        <v>#N/A</v>
      </c>
      <c r="I91" s="66"/>
      <c r="J91" s="86"/>
      <c r="K91" s="86"/>
      <c r="L91" s="87"/>
      <c r="M91" s="206"/>
      <c r="N91" s="211"/>
      <c r="O91" s="87"/>
      <c r="P91" s="211"/>
      <c r="Q91" s="88"/>
      <c r="R91" s="195"/>
      <c r="S91" s="89"/>
      <c r="T91" s="90"/>
      <c r="U91" s="91"/>
      <c r="V91" s="89">
        <f t="shared" si="9"/>
        <v>0</v>
      </c>
      <c r="W91" s="92">
        <f t="shared" si="10"/>
        <v>0</v>
      </c>
      <c r="X91" s="87"/>
      <c r="Y91" s="93"/>
      <c r="Z91" s="93"/>
      <c r="AA91" s="93"/>
      <c r="AB91" s="93"/>
      <c r="AC91" s="93"/>
      <c r="AD91" s="93"/>
      <c r="AE91" s="92" t="b">
        <f t="shared" si="8"/>
        <v>0</v>
      </c>
      <c r="AF91" s="87"/>
      <c r="AG91" s="178"/>
      <c r="AH91" s="87"/>
    </row>
    <row r="92" spans="1:34" s="253" customFormat="1" x14ac:dyDescent="0.2">
      <c r="A92" s="188"/>
      <c r="B92" s="83"/>
      <c r="C92" s="83"/>
      <c r="D92" s="84"/>
      <c r="E92" s="85"/>
      <c r="F92" s="191"/>
      <c r="G92" s="65"/>
      <c r="H92" s="66" t="e">
        <f t="shared" ref="H92:H155" si="11">VLOOKUP(G92,G$690:H$947,2)</f>
        <v>#N/A</v>
      </c>
      <c r="I92" s="66"/>
      <c r="J92" s="86"/>
      <c r="K92" s="86"/>
      <c r="L92" s="87"/>
      <c r="M92" s="206"/>
      <c r="N92" s="211"/>
      <c r="O92" s="87"/>
      <c r="P92" s="211"/>
      <c r="Q92" s="88"/>
      <c r="R92" s="195"/>
      <c r="S92" s="89"/>
      <c r="T92" s="90"/>
      <c r="U92" s="91"/>
      <c r="V92" s="89">
        <f t="shared" si="9"/>
        <v>0</v>
      </c>
      <c r="W92" s="92">
        <f t="shared" si="10"/>
        <v>0</v>
      </c>
      <c r="X92" s="87"/>
      <c r="Y92" s="93"/>
      <c r="Z92" s="93"/>
      <c r="AA92" s="93"/>
      <c r="AB92" s="93"/>
      <c r="AC92" s="93"/>
      <c r="AD92" s="93"/>
      <c r="AE92" s="92" t="b">
        <f t="shared" si="8"/>
        <v>0</v>
      </c>
      <c r="AF92" s="87"/>
      <c r="AG92" s="178"/>
      <c r="AH92" s="87"/>
    </row>
    <row r="93" spans="1:34" s="253" customFormat="1" x14ac:dyDescent="0.2">
      <c r="A93" s="188"/>
      <c r="B93" s="83"/>
      <c r="C93" s="83"/>
      <c r="D93" s="84"/>
      <c r="E93" s="85"/>
      <c r="F93" s="191"/>
      <c r="G93" s="65"/>
      <c r="H93" s="66" t="e">
        <f t="shared" si="11"/>
        <v>#N/A</v>
      </c>
      <c r="I93" s="66"/>
      <c r="J93" s="86"/>
      <c r="K93" s="86"/>
      <c r="L93" s="87"/>
      <c r="M93" s="206"/>
      <c r="N93" s="211"/>
      <c r="O93" s="87"/>
      <c r="P93" s="211"/>
      <c r="Q93" s="88"/>
      <c r="R93" s="195"/>
      <c r="S93" s="89"/>
      <c r="T93" s="90"/>
      <c r="U93" s="91"/>
      <c r="V93" s="89">
        <f t="shared" si="9"/>
        <v>0</v>
      </c>
      <c r="W93" s="92">
        <f t="shared" si="10"/>
        <v>0</v>
      </c>
      <c r="X93" s="87"/>
      <c r="Y93" s="93"/>
      <c r="Z93" s="93"/>
      <c r="AA93" s="93"/>
      <c r="AB93" s="93"/>
      <c r="AC93" s="93"/>
      <c r="AD93" s="93"/>
      <c r="AE93" s="92" t="b">
        <f t="shared" si="8"/>
        <v>0</v>
      </c>
      <c r="AF93" s="87"/>
      <c r="AG93" s="178"/>
      <c r="AH93" s="87"/>
    </row>
    <row r="94" spans="1:34" s="253" customFormat="1" x14ac:dyDescent="0.2">
      <c r="A94" s="188"/>
      <c r="B94" s="83"/>
      <c r="C94" s="83"/>
      <c r="D94" s="84"/>
      <c r="E94" s="85"/>
      <c r="F94" s="191"/>
      <c r="G94" s="65"/>
      <c r="H94" s="66" t="e">
        <f t="shared" si="11"/>
        <v>#N/A</v>
      </c>
      <c r="I94" s="66"/>
      <c r="J94" s="86"/>
      <c r="K94" s="86"/>
      <c r="L94" s="87"/>
      <c r="M94" s="206"/>
      <c r="N94" s="211"/>
      <c r="O94" s="87"/>
      <c r="P94" s="211"/>
      <c r="Q94" s="88"/>
      <c r="R94" s="195"/>
      <c r="S94" s="89"/>
      <c r="T94" s="90"/>
      <c r="U94" s="91"/>
      <c r="V94" s="89">
        <f t="shared" si="9"/>
        <v>0</v>
      </c>
      <c r="W94" s="92">
        <f t="shared" si="10"/>
        <v>0</v>
      </c>
      <c r="X94" s="87"/>
      <c r="Y94" s="93"/>
      <c r="Z94" s="93"/>
      <c r="AA94" s="93"/>
      <c r="AB94" s="93"/>
      <c r="AC94" s="93"/>
      <c r="AD94" s="93"/>
      <c r="AE94" s="92" t="b">
        <f t="shared" si="8"/>
        <v>0</v>
      </c>
      <c r="AF94" s="87"/>
      <c r="AG94" s="178"/>
      <c r="AH94" s="87"/>
    </row>
    <row r="95" spans="1:34" s="253" customFormat="1" x14ac:dyDescent="0.2">
      <c r="A95" s="188"/>
      <c r="B95" s="83"/>
      <c r="C95" s="83"/>
      <c r="D95" s="84"/>
      <c r="E95" s="85"/>
      <c r="F95" s="191"/>
      <c r="G95" s="65"/>
      <c r="H95" s="66" t="e">
        <f t="shared" si="11"/>
        <v>#N/A</v>
      </c>
      <c r="I95" s="66"/>
      <c r="J95" s="86"/>
      <c r="K95" s="86"/>
      <c r="L95" s="87"/>
      <c r="M95" s="206"/>
      <c r="N95" s="211"/>
      <c r="O95" s="87"/>
      <c r="P95" s="211"/>
      <c r="Q95" s="88"/>
      <c r="R95" s="195"/>
      <c r="S95" s="89"/>
      <c r="T95" s="90"/>
      <c r="U95" s="91"/>
      <c r="V95" s="89">
        <f t="shared" si="9"/>
        <v>0</v>
      </c>
      <c r="W95" s="92">
        <f t="shared" si="10"/>
        <v>0</v>
      </c>
      <c r="X95" s="87"/>
      <c r="Y95" s="93"/>
      <c r="Z95" s="93"/>
      <c r="AA95" s="93"/>
      <c r="AB95" s="93"/>
      <c r="AC95" s="93"/>
      <c r="AD95" s="93"/>
      <c r="AE95" s="92" t="b">
        <f t="shared" si="8"/>
        <v>0</v>
      </c>
      <c r="AF95" s="87"/>
      <c r="AG95" s="178"/>
      <c r="AH95" s="87"/>
    </row>
    <row r="96" spans="1:34" s="253" customFormat="1" x14ac:dyDescent="0.2">
      <c r="A96" s="188"/>
      <c r="B96" s="83"/>
      <c r="C96" s="83"/>
      <c r="D96" s="84"/>
      <c r="E96" s="85"/>
      <c r="F96" s="191"/>
      <c r="G96" s="65"/>
      <c r="H96" s="66" t="e">
        <f t="shared" si="11"/>
        <v>#N/A</v>
      </c>
      <c r="I96" s="66"/>
      <c r="J96" s="86"/>
      <c r="K96" s="86"/>
      <c r="L96" s="87"/>
      <c r="M96" s="206"/>
      <c r="N96" s="211"/>
      <c r="O96" s="87"/>
      <c r="P96" s="211"/>
      <c r="Q96" s="88"/>
      <c r="R96" s="195"/>
      <c r="S96" s="89"/>
      <c r="T96" s="90"/>
      <c r="U96" s="91"/>
      <c r="V96" s="89">
        <f t="shared" si="9"/>
        <v>0</v>
      </c>
      <c r="W96" s="92">
        <f t="shared" si="10"/>
        <v>0</v>
      </c>
      <c r="X96" s="87"/>
      <c r="Y96" s="93"/>
      <c r="Z96" s="93"/>
      <c r="AA96" s="93"/>
      <c r="AB96" s="93"/>
      <c r="AC96" s="93"/>
      <c r="AD96" s="93"/>
      <c r="AE96" s="92" t="b">
        <f t="shared" si="8"/>
        <v>0</v>
      </c>
      <c r="AF96" s="87"/>
      <c r="AG96" s="178"/>
      <c r="AH96" s="87"/>
    </row>
    <row r="97" spans="1:34" s="253" customFormat="1" x14ac:dyDescent="0.2">
      <c r="A97" s="188"/>
      <c r="B97" s="83"/>
      <c r="C97" s="83"/>
      <c r="D97" s="84"/>
      <c r="E97" s="85"/>
      <c r="F97" s="191"/>
      <c r="G97" s="65"/>
      <c r="H97" s="66" t="e">
        <f t="shared" si="11"/>
        <v>#N/A</v>
      </c>
      <c r="I97" s="66"/>
      <c r="J97" s="86"/>
      <c r="K97" s="86"/>
      <c r="L97" s="87"/>
      <c r="M97" s="206"/>
      <c r="N97" s="211"/>
      <c r="O97" s="87"/>
      <c r="P97" s="211"/>
      <c r="Q97" s="88"/>
      <c r="R97" s="195"/>
      <c r="S97" s="89"/>
      <c r="T97" s="90"/>
      <c r="U97" s="91"/>
      <c r="V97" s="89">
        <f t="shared" si="9"/>
        <v>0</v>
      </c>
      <c r="W97" s="92">
        <f t="shared" si="10"/>
        <v>0</v>
      </c>
      <c r="X97" s="87"/>
      <c r="Y97" s="93"/>
      <c r="Z97" s="93"/>
      <c r="AA97" s="93"/>
      <c r="AB97" s="93"/>
      <c r="AC97" s="93"/>
      <c r="AD97" s="93"/>
      <c r="AE97" s="92" t="b">
        <f t="shared" si="8"/>
        <v>0</v>
      </c>
      <c r="AF97" s="87"/>
      <c r="AG97" s="178"/>
      <c r="AH97" s="87"/>
    </row>
    <row r="98" spans="1:34" s="253" customFormat="1" x14ac:dyDescent="0.2">
      <c r="A98" s="188"/>
      <c r="B98" s="83"/>
      <c r="C98" s="83"/>
      <c r="D98" s="84"/>
      <c r="E98" s="85"/>
      <c r="F98" s="191"/>
      <c r="G98" s="65"/>
      <c r="H98" s="66" t="e">
        <f t="shared" si="11"/>
        <v>#N/A</v>
      </c>
      <c r="I98" s="66"/>
      <c r="J98" s="86"/>
      <c r="K98" s="86"/>
      <c r="L98" s="87"/>
      <c r="M98" s="206"/>
      <c r="N98" s="211"/>
      <c r="O98" s="87"/>
      <c r="P98" s="211"/>
      <c r="Q98" s="88"/>
      <c r="R98" s="195"/>
      <c r="S98" s="89"/>
      <c r="T98" s="90"/>
      <c r="U98" s="91"/>
      <c r="V98" s="89">
        <f t="shared" si="9"/>
        <v>0</v>
      </c>
      <c r="W98" s="92">
        <f t="shared" si="10"/>
        <v>0</v>
      </c>
      <c r="X98" s="87"/>
      <c r="Y98" s="93"/>
      <c r="Z98" s="93"/>
      <c r="AA98" s="93"/>
      <c r="AB98" s="93"/>
      <c r="AC98" s="93"/>
      <c r="AD98" s="93"/>
      <c r="AE98" s="92" t="b">
        <f t="shared" si="8"/>
        <v>0</v>
      </c>
      <c r="AF98" s="87"/>
      <c r="AG98" s="178"/>
      <c r="AH98" s="87"/>
    </row>
    <row r="99" spans="1:34" s="253" customFormat="1" x14ac:dyDescent="0.2">
      <c r="A99" s="188"/>
      <c r="B99" s="83"/>
      <c r="C99" s="83"/>
      <c r="D99" s="84"/>
      <c r="E99" s="85"/>
      <c r="F99" s="191"/>
      <c r="G99" s="65"/>
      <c r="H99" s="66" t="e">
        <f t="shared" si="11"/>
        <v>#N/A</v>
      </c>
      <c r="I99" s="66"/>
      <c r="J99" s="86"/>
      <c r="K99" s="87"/>
      <c r="L99" s="87"/>
      <c r="M99" s="206"/>
      <c r="N99" s="211"/>
      <c r="O99" s="87"/>
      <c r="P99" s="211"/>
      <c r="Q99" s="88"/>
      <c r="R99" s="195"/>
      <c r="S99" s="89"/>
      <c r="T99" s="90"/>
      <c r="U99" s="91"/>
      <c r="V99" s="89">
        <f t="shared" si="9"/>
        <v>0</v>
      </c>
      <c r="W99" s="92">
        <f t="shared" si="10"/>
        <v>0</v>
      </c>
      <c r="X99" s="87"/>
      <c r="Y99" s="93"/>
      <c r="Z99" s="93"/>
      <c r="AA99" s="93"/>
      <c r="AB99" s="93"/>
      <c r="AC99" s="93"/>
      <c r="AD99" s="93"/>
      <c r="AE99" s="92" t="b">
        <f t="shared" si="8"/>
        <v>0</v>
      </c>
      <c r="AF99" s="87"/>
      <c r="AG99" s="178"/>
      <c r="AH99" s="87"/>
    </row>
    <row r="100" spans="1:34" s="253" customFormat="1" x14ac:dyDescent="0.2">
      <c r="A100" s="188"/>
      <c r="B100" s="83"/>
      <c r="C100" s="83"/>
      <c r="D100" s="84"/>
      <c r="E100" s="85"/>
      <c r="F100" s="191"/>
      <c r="G100" s="65"/>
      <c r="H100" s="66" t="e">
        <f t="shared" si="11"/>
        <v>#N/A</v>
      </c>
      <c r="I100" s="66"/>
      <c r="J100" s="86"/>
      <c r="K100" s="86"/>
      <c r="L100" s="87"/>
      <c r="M100" s="206"/>
      <c r="N100" s="211"/>
      <c r="O100" s="87"/>
      <c r="P100" s="211"/>
      <c r="Q100" s="88"/>
      <c r="R100" s="195"/>
      <c r="S100" s="89"/>
      <c r="T100" s="90"/>
      <c r="U100" s="91"/>
      <c r="V100" s="89">
        <f t="shared" si="9"/>
        <v>0</v>
      </c>
      <c r="W100" s="92">
        <f t="shared" si="10"/>
        <v>0</v>
      </c>
      <c r="X100" s="87"/>
      <c r="Y100" s="93"/>
      <c r="Z100" s="93"/>
      <c r="AA100" s="93"/>
      <c r="AB100" s="93"/>
      <c r="AC100" s="93"/>
      <c r="AD100" s="93"/>
      <c r="AE100" s="92" t="b">
        <f t="shared" si="8"/>
        <v>0</v>
      </c>
      <c r="AF100" s="87"/>
      <c r="AG100" s="178"/>
      <c r="AH100" s="87"/>
    </row>
    <row r="101" spans="1:34" s="253" customFormat="1" x14ac:dyDescent="0.2">
      <c r="A101" s="188"/>
      <c r="B101" s="83"/>
      <c r="C101" s="83"/>
      <c r="D101" s="84"/>
      <c r="E101" s="85"/>
      <c r="F101" s="191"/>
      <c r="G101" s="65"/>
      <c r="H101" s="66" t="e">
        <f t="shared" si="11"/>
        <v>#N/A</v>
      </c>
      <c r="I101" s="66"/>
      <c r="J101" s="86"/>
      <c r="K101" s="86"/>
      <c r="L101" s="87"/>
      <c r="M101" s="206"/>
      <c r="N101" s="211"/>
      <c r="O101" s="87"/>
      <c r="P101" s="211"/>
      <c r="Q101" s="88"/>
      <c r="R101" s="195"/>
      <c r="S101" s="89"/>
      <c r="T101" s="90"/>
      <c r="U101" s="91"/>
      <c r="V101" s="89">
        <f t="shared" si="9"/>
        <v>0</v>
      </c>
      <c r="W101" s="92">
        <f t="shared" si="10"/>
        <v>0</v>
      </c>
      <c r="X101" s="87"/>
      <c r="Y101" s="93"/>
      <c r="Z101" s="93"/>
      <c r="AA101" s="93"/>
      <c r="AB101" s="93"/>
      <c r="AC101" s="93"/>
      <c r="AD101" s="93"/>
      <c r="AE101" s="92" t="b">
        <f t="shared" si="8"/>
        <v>0</v>
      </c>
      <c r="AF101" s="87"/>
      <c r="AG101" s="178"/>
      <c r="AH101" s="87"/>
    </row>
    <row r="102" spans="1:34" s="253" customFormat="1" x14ac:dyDescent="0.2">
      <c r="A102" s="188"/>
      <c r="B102" s="83"/>
      <c r="C102" s="83"/>
      <c r="D102" s="84"/>
      <c r="E102" s="85"/>
      <c r="F102" s="191"/>
      <c r="G102" s="65"/>
      <c r="H102" s="66" t="e">
        <f t="shared" si="11"/>
        <v>#N/A</v>
      </c>
      <c r="I102" s="66"/>
      <c r="J102" s="86"/>
      <c r="K102" s="86"/>
      <c r="L102" s="87"/>
      <c r="M102" s="206"/>
      <c r="N102" s="211"/>
      <c r="O102" s="87"/>
      <c r="P102" s="211"/>
      <c r="Q102" s="88"/>
      <c r="R102" s="195"/>
      <c r="S102" s="89"/>
      <c r="T102" s="90"/>
      <c r="U102" s="91"/>
      <c r="V102" s="89">
        <f t="shared" si="9"/>
        <v>0</v>
      </c>
      <c r="W102" s="92">
        <f t="shared" si="10"/>
        <v>0</v>
      </c>
      <c r="X102" s="87"/>
      <c r="Y102" s="93"/>
      <c r="Z102" s="93"/>
      <c r="AA102" s="93"/>
      <c r="AB102" s="93"/>
      <c r="AC102" s="93"/>
      <c r="AD102" s="93"/>
      <c r="AE102" s="92" t="b">
        <f t="shared" si="8"/>
        <v>0</v>
      </c>
      <c r="AF102" s="87"/>
      <c r="AG102" s="178"/>
      <c r="AH102" s="87"/>
    </row>
    <row r="103" spans="1:34" s="253" customFormat="1" x14ac:dyDescent="0.2">
      <c r="A103" s="188"/>
      <c r="B103" s="83"/>
      <c r="C103" s="83"/>
      <c r="D103" s="84"/>
      <c r="E103" s="85"/>
      <c r="F103" s="191"/>
      <c r="G103" s="65"/>
      <c r="H103" s="66" t="e">
        <f t="shared" si="11"/>
        <v>#N/A</v>
      </c>
      <c r="I103" s="66"/>
      <c r="J103" s="86"/>
      <c r="K103" s="86"/>
      <c r="L103" s="87"/>
      <c r="M103" s="206"/>
      <c r="N103" s="211"/>
      <c r="O103" s="87"/>
      <c r="P103" s="211"/>
      <c r="Q103" s="88"/>
      <c r="R103" s="195"/>
      <c r="S103" s="89"/>
      <c r="T103" s="90"/>
      <c r="U103" s="91"/>
      <c r="V103" s="89">
        <f t="shared" si="9"/>
        <v>0</v>
      </c>
      <c r="W103" s="92">
        <f t="shared" si="10"/>
        <v>0</v>
      </c>
      <c r="X103" s="87"/>
      <c r="Y103" s="93"/>
      <c r="Z103" s="93"/>
      <c r="AA103" s="93"/>
      <c r="AB103" s="93"/>
      <c r="AC103" s="93"/>
      <c r="AD103" s="93"/>
      <c r="AE103" s="92" t="b">
        <f t="shared" si="8"/>
        <v>0</v>
      </c>
      <c r="AF103" s="87"/>
      <c r="AG103" s="178"/>
      <c r="AH103" s="87"/>
    </row>
    <row r="104" spans="1:34" s="253" customFormat="1" x14ac:dyDescent="0.2">
      <c r="A104" s="188"/>
      <c r="B104" s="83"/>
      <c r="C104" s="83"/>
      <c r="D104" s="84"/>
      <c r="E104" s="85"/>
      <c r="F104" s="191"/>
      <c r="G104" s="65"/>
      <c r="H104" s="66" t="e">
        <f t="shared" si="11"/>
        <v>#N/A</v>
      </c>
      <c r="I104" s="66"/>
      <c r="J104" s="86"/>
      <c r="K104" s="86"/>
      <c r="L104" s="87"/>
      <c r="M104" s="206"/>
      <c r="N104" s="211"/>
      <c r="O104" s="87"/>
      <c r="P104" s="211"/>
      <c r="Q104" s="88"/>
      <c r="R104" s="195"/>
      <c r="S104" s="89"/>
      <c r="T104" s="90"/>
      <c r="U104" s="91"/>
      <c r="V104" s="89">
        <f t="shared" si="9"/>
        <v>0</v>
      </c>
      <c r="W104" s="92">
        <f t="shared" si="10"/>
        <v>0</v>
      </c>
      <c r="X104" s="87"/>
      <c r="Y104" s="93"/>
      <c r="Z104" s="93"/>
      <c r="AA104" s="93"/>
      <c r="AB104" s="93"/>
      <c r="AC104" s="93"/>
      <c r="AD104" s="93"/>
      <c r="AE104" s="92" t="b">
        <f t="shared" si="8"/>
        <v>0</v>
      </c>
      <c r="AF104" s="87"/>
      <c r="AG104" s="178"/>
      <c r="AH104" s="87"/>
    </row>
    <row r="105" spans="1:34" s="253" customFormat="1" x14ac:dyDescent="0.2">
      <c r="A105" s="82"/>
      <c r="B105" s="83"/>
      <c r="C105" s="83"/>
      <c r="D105" s="84"/>
      <c r="E105" s="85"/>
      <c r="F105" s="191"/>
      <c r="G105" s="65"/>
      <c r="H105" s="66" t="e">
        <f t="shared" si="11"/>
        <v>#N/A</v>
      </c>
      <c r="I105" s="66"/>
      <c r="J105" s="86"/>
      <c r="K105" s="86"/>
      <c r="L105" s="87"/>
      <c r="M105" s="206"/>
      <c r="N105" s="211"/>
      <c r="O105" s="87"/>
      <c r="P105" s="211"/>
      <c r="Q105" s="88"/>
      <c r="R105" s="195"/>
      <c r="S105" s="89"/>
      <c r="T105" s="90"/>
      <c r="U105" s="91"/>
      <c r="V105" s="89">
        <f t="shared" ref="V105:V148" si="12">R105*T105</f>
        <v>0</v>
      </c>
      <c r="W105" s="92">
        <f t="shared" ref="W105:W148" si="13">IF(U105="no",(R105+S105+V105),R105+S105)</f>
        <v>0</v>
      </c>
      <c r="X105" s="87"/>
      <c r="Y105" s="93"/>
      <c r="Z105" s="93"/>
      <c r="AA105" s="93"/>
      <c r="AB105" s="93"/>
      <c r="AC105" s="93"/>
      <c r="AD105" s="93"/>
      <c r="AE105" s="92" t="b">
        <f t="shared" si="8"/>
        <v>0</v>
      </c>
      <c r="AF105" s="87"/>
      <c r="AG105" s="178"/>
      <c r="AH105" s="87"/>
    </row>
    <row r="106" spans="1:34" s="253" customFormat="1" x14ac:dyDescent="0.2">
      <c r="A106" s="82"/>
      <c r="B106" s="83"/>
      <c r="C106" s="83"/>
      <c r="D106" s="84"/>
      <c r="E106" s="85"/>
      <c r="F106" s="191"/>
      <c r="G106" s="65"/>
      <c r="H106" s="66" t="e">
        <f t="shared" si="11"/>
        <v>#N/A</v>
      </c>
      <c r="I106" s="66"/>
      <c r="J106" s="86"/>
      <c r="K106" s="86"/>
      <c r="L106" s="87"/>
      <c r="M106" s="206"/>
      <c r="N106" s="211"/>
      <c r="O106" s="87"/>
      <c r="P106" s="211"/>
      <c r="Q106" s="88"/>
      <c r="R106" s="195"/>
      <c r="S106" s="89"/>
      <c r="T106" s="90"/>
      <c r="U106" s="91"/>
      <c r="V106" s="89">
        <f t="shared" si="12"/>
        <v>0</v>
      </c>
      <c r="W106" s="92">
        <f t="shared" si="13"/>
        <v>0</v>
      </c>
      <c r="X106" s="87"/>
      <c r="Y106" s="93"/>
      <c r="Z106" s="93"/>
      <c r="AA106" s="93"/>
      <c r="AB106" s="93"/>
      <c r="AC106" s="93"/>
      <c r="AD106" s="93"/>
      <c r="AE106" s="92" t="b">
        <f t="shared" si="8"/>
        <v>0</v>
      </c>
      <c r="AF106" s="87"/>
      <c r="AG106" s="178"/>
      <c r="AH106" s="87"/>
    </row>
    <row r="107" spans="1:34" s="253" customFormat="1" x14ac:dyDescent="0.2">
      <c r="A107" s="82"/>
      <c r="B107" s="83"/>
      <c r="C107" s="83"/>
      <c r="D107" s="84"/>
      <c r="E107" s="85"/>
      <c r="F107" s="191"/>
      <c r="G107" s="65"/>
      <c r="H107" s="66" t="e">
        <f t="shared" si="11"/>
        <v>#N/A</v>
      </c>
      <c r="I107" s="66"/>
      <c r="J107" s="86"/>
      <c r="K107" s="86"/>
      <c r="L107" s="87"/>
      <c r="M107" s="206"/>
      <c r="N107" s="211"/>
      <c r="O107" s="87"/>
      <c r="P107" s="211"/>
      <c r="Q107" s="88"/>
      <c r="R107" s="195"/>
      <c r="S107" s="89"/>
      <c r="T107" s="90"/>
      <c r="U107" s="91"/>
      <c r="V107" s="89">
        <f t="shared" si="12"/>
        <v>0</v>
      </c>
      <c r="W107" s="92">
        <f t="shared" si="13"/>
        <v>0</v>
      </c>
      <c r="X107" s="87"/>
      <c r="Y107" s="93"/>
      <c r="Z107" s="93"/>
      <c r="AA107" s="93"/>
      <c r="AB107" s="93"/>
      <c r="AC107" s="93"/>
      <c r="AD107" s="93"/>
      <c r="AE107" s="92" t="b">
        <f t="shared" si="8"/>
        <v>0</v>
      </c>
      <c r="AF107" s="87"/>
      <c r="AG107" s="178"/>
      <c r="AH107" s="87"/>
    </row>
    <row r="108" spans="1:34" s="253" customFormat="1" x14ac:dyDescent="0.2">
      <c r="A108" s="82"/>
      <c r="B108" s="83"/>
      <c r="C108" s="83"/>
      <c r="D108" s="84"/>
      <c r="E108" s="85"/>
      <c r="F108" s="191"/>
      <c r="G108" s="65"/>
      <c r="H108" s="66" t="e">
        <f t="shared" si="11"/>
        <v>#N/A</v>
      </c>
      <c r="I108" s="66"/>
      <c r="J108" s="86"/>
      <c r="K108" s="86"/>
      <c r="L108" s="87"/>
      <c r="M108" s="206"/>
      <c r="N108" s="211"/>
      <c r="O108" s="87"/>
      <c r="P108" s="211"/>
      <c r="Q108" s="88"/>
      <c r="R108" s="195"/>
      <c r="S108" s="89"/>
      <c r="T108" s="90"/>
      <c r="U108" s="91"/>
      <c r="V108" s="89">
        <f t="shared" si="12"/>
        <v>0</v>
      </c>
      <c r="W108" s="92">
        <f t="shared" si="13"/>
        <v>0</v>
      </c>
      <c r="X108" s="87"/>
      <c r="Y108" s="93"/>
      <c r="Z108" s="93"/>
      <c r="AA108" s="93"/>
      <c r="AB108" s="93"/>
      <c r="AC108" s="93"/>
      <c r="AD108" s="93"/>
      <c r="AE108" s="92" t="b">
        <f t="shared" si="8"/>
        <v>0</v>
      </c>
      <c r="AF108" s="87"/>
      <c r="AG108" s="178"/>
      <c r="AH108" s="87"/>
    </row>
    <row r="109" spans="1:34" s="253" customFormat="1" x14ac:dyDescent="0.2">
      <c r="A109" s="82"/>
      <c r="B109" s="83"/>
      <c r="C109" s="83"/>
      <c r="D109" s="84"/>
      <c r="E109" s="85"/>
      <c r="F109" s="191"/>
      <c r="G109" s="65"/>
      <c r="H109" s="66" t="e">
        <f t="shared" si="11"/>
        <v>#N/A</v>
      </c>
      <c r="I109" s="66"/>
      <c r="J109" s="86"/>
      <c r="K109" s="86"/>
      <c r="L109" s="87"/>
      <c r="M109" s="206"/>
      <c r="N109" s="211"/>
      <c r="O109" s="87"/>
      <c r="P109" s="211"/>
      <c r="Q109" s="88"/>
      <c r="R109" s="195"/>
      <c r="S109" s="89"/>
      <c r="T109" s="90"/>
      <c r="U109" s="91"/>
      <c r="V109" s="89">
        <f t="shared" si="12"/>
        <v>0</v>
      </c>
      <c r="W109" s="92">
        <f t="shared" si="13"/>
        <v>0</v>
      </c>
      <c r="X109" s="87"/>
      <c r="Y109" s="93"/>
      <c r="Z109" s="93"/>
      <c r="AA109" s="93"/>
      <c r="AB109" s="93"/>
      <c r="AC109" s="93"/>
      <c r="AD109" s="93"/>
      <c r="AE109" s="92" t="b">
        <f t="shared" si="8"/>
        <v>0</v>
      </c>
      <c r="AF109" s="87"/>
      <c r="AG109" s="178"/>
      <c r="AH109" s="87"/>
    </row>
    <row r="110" spans="1:34" s="253" customFormat="1" x14ac:dyDescent="0.2">
      <c r="A110" s="82"/>
      <c r="B110" s="83"/>
      <c r="C110" s="83"/>
      <c r="D110" s="84"/>
      <c r="E110" s="85"/>
      <c r="F110" s="191"/>
      <c r="G110" s="65"/>
      <c r="H110" s="66" t="e">
        <f t="shared" si="11"/>
        <v>#N/A</v>
      </c>
      <c r="I110" s="66"/>
      <c r="J110" s="86"/>
      <c r="K110" s="86"/>
      <c r="L110" s="87"/>
      <c r="M110" s="206"/>
      <c r="N110" s="211"/>
      <c r="O110" s="87"/>
      <c r="P110" s="211"/>
      <c r="Q110" s="88"/>
      <c r="R110" s="195"/>
      <c r="S110" s="89"/>
      <c r="T110" s="90"/>
      <c r="U110" s="91"/>
      <c r="V110" s="89">
        <f t="shared" si="12"/>
        <v>0</v>
      </c>
      <c r="W110" s="92">
        <f t="shared" si="13"/>
        <v>0</v>
      </c>
      <c r="X110" s="87"/>
      <c r="Y110" s="93"/>
      <c r="Z110" s="93"/>
      <c r="AA110" s="93"/>
      <c r="AB110" s="93"/>
      <c r="AC110" s="93"/>
      <c r="AD110" s="93"/>
      <c r="AE110" s="92" t="b">
        <f t="shared" si="8"/>
        <v>0</v>
      </c>
      <c r="AF110" s="87"/>
      <c r="AG110" s="178"/>
      <c r="AH110" s="87"/>
    </row>
    <row r="111" spans="1:34" s="253" customFormat="1" x14ac:dyDescent="0.2">
      <c r="A111" s="82"/>
      <c r="B111" s="83"/>
      <c r="C111" s="83"/>
      <c r="D111" s="84"/>
      <c r="E111" s="85"/>
      <c r="F111" s="191"/>
      <c r="G111" s="65"/>
      <c r="H111" s="66" t="e">
        <f t="shared" si="11"/>
        <v>#N/A</v>
      </c>
      <c r="I111" s="66"/>
      <c r="J111" s="86"/>
      <c r="K111" s="86"/>
      <c r="L111" s="87"/>
      <c r="M111" s="206"/>
      <c r="N111" s="211"/>
      <c r="O111" s="87"/>
      <c r="P111" s="211"/>
      <c r="Q111" s="88"/>
      <c r="R111" s="195"/>
      <c r="S111" s="89"/>
      <c r="T111" s="90"/>
      <c r="U111" s="91"/>
      <c r="V111" s="89">
        <f t="shared" si="12"/>
        <v>0</v>
      </c>
      <c r="W111" s="92">
        <f t="shared" si="13"/>
        <v>0</v>
      </c>
      <c r="X111" s="87"/>
      <c r="Y111" s="93"/>
      <c r="Z111" s="93"/>
      <c r="AA111" s="93"/>
      <c r="AB111" s="93"/>
      <c r="AC111" s="93"/>
      <c r="AD111" s="93"/>
      <c r="AE111" s="92" t="b">
        <f t="shared" si="8"/>
        <v>0</v>
      </c>
      <c r="AF111" s="87"/>
      <c r="AG111" s="178"/>
      <c r="AH111" s="87"/>
    </row>
    <row r="112" spans="1:34" s="253" customFormat="1" x14ac:dyDescent="0.2">
      <c r="A112" s="82"/>
      <c r="B112" s="83"/>
      <c r="C112" s="83"/>
      <c r="D112" s="84"/>
      <c r="E112" s="85"/>
      <c r="F112" s="191"/>
      <c r="G112" s="65"/>
      <c r="H112" s="66" t="e">
        <f t="shared" si="11"/>
        <v>#N/A</v>
      </c>
      <c r="I112" s="66"/>
      <c r="J112" s="86"/>
      <c r="K112" s="86"/>
      <c r="L112" s="87"/>
      <c r="M112" s="206"/>
      <c r="N112" s="211"/>
      <c r="O112" s="87"/>
      <c r="P112" s="211"/>
      <c r="Q112" s="88"/>
      <c r="R112" s="195"/>
      <c r="S112" s="89"/>
      <c r="T112" s="90"/>
      <c r="U112" s="91"/>
      <c r="V112" s="89">
        <f t="shared" si="12"/>
        <v>0</v>
      </c>
      <c r="W112" s="92">
        <f t="shared" si="13"/>
        <v>0</v>
      </c>
      <c r="X112" s="87"/>
      <c r="Y112" s="93"/>
      <c r="Z112" s="93"/>
      <c r="AA112" s="93"/>
      <c r="AB112" s="93"/>
      <c r="AC112" s="93"/>
      <c r="AD112" s="93"/>
      <c r="AE112" s="92" t="b">
        <f t="shared" si="8"/>
        <v>0</v>
      </c>
      <c r="AF112" s="87"/>
      <c r="AG112" s="178"/>
      <c r="AH112" s="87"/>
    </row>
    <row r="113" spans="1:34" s="253" customFormat="1" x14ac:dyDescent="0.2">
      <c r="A113" s="82"/>
      <c r="B113" s="83"/>
      <c r="C113" s="83"/>
      <c r="D113" s="84"/>
      <c r="E113" s="85"/>
      <c r="F113" s="191"/>
      <c r="G113" s="65"/>
      <c r="H113" s="66" t="e">
        <f t="shared" si="11"/>
        <v>#N/A</v>
      </c>
      <c r="I113" s="66"/>
      <c r="J113" s="86"/>
      <c r="K113" s="86"/>
      <c r="L113" s="87"/>
      <c r="M113" s="206"/>
      <c r="N113" s="211"/>
      <c r="O113" s="87"/>
      <c r="P113" s="211"/>
      <c r="Q113" s="88"/>
      <c r="R113" s="195"/>
      <c r="S113" s="89"/>
      <c r="T113" s="90"/>
      <c r="U113" s="91"/>
      <c r="V113" s="89">
        <f t="shared" si="12"/>
        <v>0</v>
      </c>
      <c r="W113" s="92">
        <f t="shared" si="13"/>
        <v>0</v>
      </c>
      <c r="X113" s="87"/>
      <c r="Y113" s="93"/>
      <c r="Z113" s="93"/>
      <c r="AA113" s="93"/>
      <c r="AB113" s="93"/>
      <c r="AC113" s="93"/>
      <c r="AD113" s="93"/>
      <c r="AE113" s="92" t="b">
        <f t="shared" si="8"/>
        <v>0</v>
      </c>
      <c r="AF113" s="87"/>
      <c r="AG113" s="178"/>
      <c r="AH113" s="87"/>
    </row>
    <row r="114" spans="1:34" s="253" customFormat="1" x14ac:dyDescent="0.2">
      <c r="A114" s="82"/>
      <c r="B114" s="83"/>
      <c r="C114" s="83"/>
      <c r="D114" s="84"/>
      <c r="E114" s="85"/>
      <c r="F114" s="191"/>
      <c r="G114" s="65"/>
      <c r="H114" s="66" t="e">
        <f t="shared" si="11"/>
        <v>#N/A</v>
      </c>
      <c r="I114" s="66"/>
      <c r="J114" s="86"/>
      <c r="K114" s="86"/>
      <c r="L114" s="87"/>
      <c r="M114" s="206"/>
      <c r="N114" s="211"/>
      <c r="O114" s="87"/>
      <c r="P114" s="211"/>
      <c r="Q114" s="88"/>
      <c r="R114" s="195"/>
      <c r="S114" s="89"/>
      <c r="T114" s="90"/>
      <c r="U114" s="91"/>
      <c r="V114" s="89">
        <f t="shared" si="12"/>
        <v>0</v>
      </c>
      <c r="W114" s="92">
        <f t="shared" si="13"/>
        <v>0</v>
      </c>
      <c r="X114" s="87"/>
      <c r="Y114" s="93"/>
      <c r="Z114" s="93"/>
      <c r="AA114" s="93"/>
      <c r="AB114" s="93"/>
      <c r="AC114" s="93"/>
      <c r="AD114" s="93"/>
      <c r="AE114" s="92" t="b">
        <f t="shared" si="8"/>
        <v>0</v>
      </c>
      <c r="AF114" s="87"/>
      <c r="AG114" s="178"/>
      <c r="AH114" s="87"/>
    </row>
    <row r="115" spans="1:34" s="253" customFormat="1" x14ac:dyDescent="0.2">
      <c r="A115" s="82"/>
      <c r="B115" s="83"/>
      <c r="C115" s="83"/>
      <c r="D115" s="84"/>
      <c r="E115" s="85"/>
      <c r="F115" s="191"/>
      <c r="G115" s="65"/>
      <c r="H115" s="66" t="e">
        <f t="shared" si="11"/>
        <v>#N/A</v>
      </c>
      <c r="I115" s="66"/>
      <c r="J115" s="86"/>
      <c r="K115" s="86"/>
      <c r="L115" s="87"/>
      <c r="M115" s="206"/>
      <c r="N115" s="211"/>
      <c r="O115" s="87"/>
      <c r="P115" s="211"/>
      <c r="Q115" s="88"/>
      <c r="R115" s="195"/>
      <c r="S115" s="89"/>
      <c r="T115" s="90"/>
      <c r="U115" s="91"/>
      <c r="V115" s="89">
        <f t="shared" si="12"/>
        <v>0</v>
      </c>
      <c r="W115" s="92">
        <f t="shared" si="13"/>
        <v>0</v>
      </c>
      <c r="X115" s="87"/>
      <c r="Y115" s="93"/>
      <c r="Z115" s="93"/>
      <c r="AA115" s="93"/>
      <c r="AB115" s="93"/>
      <c r="AC115" s="93"/>
      <c r="AD115" s="93"/>
      <c r="AE115" s="92" t="b">
        <f t="shared" si="8"/>
        <v>0</v>
      </c>
      <c r="AF115" s="87"/>
      <c r="AG115" s="178"/>
      <c r="AH115" s="87"/>
    </row>
    <row r="116" spans="1:34" s="253" customFormat="1" x14ac:dyDescent="0.2">
      <c r="A116" s="82"/>
      <c r="B116" s="83"/>
      <c r="C116" s="83"/>
      <c r="D116" s="84"/>
      <c r="E116" s="85"/>
      <c r="F116" s="191"/>
      <c r="G116" s="65"/>
      <c r="H116" s="66" t="e">
        <f t="shared" si="11"/>
        <v>#N/A</v>
      </c>
      <c r="I116" s="66"/>
      <c r="J116" s="86"/>
      <c r="K116" s="86"/>
      <c r="L116" s="87"/>
      <c r="M116" s="206"/>
      <c r="N116" s="211"/>
      <c r="O116" s="87"/>
      <c r="P116" s="211"/>
      <c r="Q116" s="88"/>
      <c r="R116" s="195"/>
      <c r="S116" s="89"/>
      <c r="T116" s="90"/>
      <c r="U116" s="91"/>
      <c r="V116" s="89">
        <f t="shared" si="12"/>
        <v>0</v>
      </c>
      <c r="W116" s="92">
        <f t="shared" si="13"/>
        <v>0</v>
      </c>
      <c r="X116" s="87"/>
      <c r="Y116" s="93"/>
      <c r="Z116" s="93"/>
      <c r="AA116" s="93"/>
      <c r="AB116" s="93"/>
      <c r="AC116" s="93"/>
      <c r="AD116" s="93"/>
      <c r="AE116" s="92" t="b">
        <f t="shared" si="8"/>
        <v>0</v>
      </c>
      <c r="AF116" s="87"/>
      <c r="AG116" s="178"/>
      <c r="AH116" s="87"/>
    </row>
    <row r="117" spans="1:34" s="253" customFormat="1" x14ac:dyDescent="0.2">
      <c r="A117" s="82"/>
      <c r="B117" s="83"/>
      <c r="C117" s="83"/>
      <c r="D117" s="84"/>
      <c r="E117" s="85"/>
      <c r="F117" s="191"/>
      <c r="G117" s="65"/>
      <c r="H117" s="66" t="e">
        <f t="shared" si="11"/>
        <v>#N/A</v>
      </c>
      <c r="I117" s="66"/>
      <c r="J117" s="86"/>
      <c r="K117" s="86"/>
      <c r="L117" s="87"/>
      <c r="M117" s="206"/>
      <c r="N117" s="211"/>
      <c r="O117" s="87"/>
      <c r="P117" s="211"/>
      <c r="Q117" s="88"/>
      <c r="R117" s="195"/>
      <c r="S117" s="89"/>
      <c r="T117" s="90"/>
      <c r="U117" s="91"/>
      <c r="V117" s="89">
        <f t="shared" si="12"/>
        <v>0</v>
      </c>
      <c r="W117" s="92">
        <f t="shared" si="13"/>
        <v>0</v>
      </c>
      <c r="X117" s="87"/>
      <c r="Y117" s="93"/>
      <c r="Z117" s="93"/>
      <c r="AA117" s="93"/>
      <c r="AB117" s="93"/>
      <c r="AC117" s="93"/>
      <c r="AD117" s="93"/>
      <c r="AE117" s="92" t="b">
        <f t="shared" si="8"/>
        <v>0</v>
      </c>
      <c r="AF117" s="87"/>
      <c r="AG117" s="178"/>
      <c r="AH117" s="87"/>
    </row>
    <row r="118" spans="1:34" s="253" customFormat="1" x14ac:dyDescent="0.2">
      <c r="A118" s="82"/>
      <c r="B118" s="83"/>
      <c r="C118" s="83"/>
      <c r="D118" s="84"/>
      <c r="E118" s="85"/>
      <c r="F118" s="191"/>
      <c r="G118" s="65"/>
      <c r="H118" s="66" t="e">
        <f t="shared" si="11"/>
        <v>#N/A</v>
      </c>
      <c r="I118" s="66"/>
      <c r="J118" s="86"/>
      <c r="K118" s="86"/>
      <c r="L118" s="87"/>
      <c r="M118" s="206"/>
      <c r="N118" s="211"/>
      <c r="O118" s="87"/>
      <c r="P118" s="211"/>
      <c r="Q118" s="88"/>
      <c r="R118" s="195"/>
      <c r="S118" s="89"/>
      <c r="T118" s="90"/>
      <c r="U118" s="91"/>
      <c r="V118" s="89">
        <f t="shared" si="12"/>
        <v>0</v>
      </c>
      <c r="W118" s="92">
        <f t="shared" si="13"/>
        <v>0</v>
      </c>
      <c r="X118" s="87"/>
      <c r="Y118" s="93"/>
      <c r="Z118" s="93"/>
      <c r="AA118" s="93"/>
      <c r="AB118" s="93"/>
      <c r="AC118" s="93"/>
      <c r="AD118" s="93"/>
      <c r="AE118" s="92" t="b">
        <f t="shared" si="8"/>
        <v>0</v>
      </c>
      <c r="AF118" s="87"/>
      <c r="AG118" s="178"/>
      <c r="AH118" s="87"/>
    </row>
    <row r="119" spans="1:34" s="253" customFormat="1" x14ac:dyDescent="0.2">
      <c r="A119" s="82"/>
      <c r="B119" s="83"/>
      <c r="C119" s="83"/>
      <c r="D119" s="84"/>
      <c r="E119" s="85"/>
      <c r="F119" s="191"/>
      <c r="G119" s="65"/>
      <c r="H119" s="66" t="e">
        <f t="shared" si="11"/>
        <v>#N/A</v>
      </c>
      <c r="I119" s="66"/>
      <c r="J119" s="86"/>
      <c r="K119" s="86"/>
      <c r="L119" s="87"/>
      <c r="M119" s="206"/>
      <c r="N119" s="211"/>
      <c r="O119" s="87"/>
      <c r="P119" s="211"/>
      <c r="Q119" s="88"/>
      <c r="R119" s="195"/>
      <c r="S119" s="89"/>
      <c r="T119" s="90"/>
      <c r="U119" s="91"/>
      <c r="V119" s="89">
        <f t="shared" si="12"/>
        <v>0</v>
      </c>
      <c r="W119" s="92">
        <f t="shared" si="13"/>
        <v>0</v>
      </c>
      <c r="X119" s="87"/>
      <c r="Y119" s="93"/>
      <c r="Z119" s="93"/>
      <c r="AA119" s="93"/>
      <c r="AB119" s="93"/>
      <c r="AC119" s="93"/>
      <c r="AD119" s="93"/>
      <c r="AE119" s="92" t="b">
        <f t="shared" si="8"/>
        <v>0</v>
      </c>
      <c r="AF119" s="87"/>
      <c r="AG119" s="178"/>
      <c r="AH119" s="87"/>
    </row>
    <row r="120" spans="1:34" s="253" customFormat="1" x14ac:dyDescent="0.2">
      <c r="A120" s="82"/>
      <c r="B120" s="83"/>
      <c r="C120" s="83"/>
      <c r="D120" s="84"/>
      <c r="E120" s="85"/>
      <c r="F120" s="191"/>
      <c r="G120" s="65"/>
      <c r="H120" s="66" t="e">
        <f t="shared" si="11"/>
        <v>#N/A</v>
      </c>
      <c r="I120" s="66"/>
      <c r="J120" s="86"/>
      <c r="K120" s="86"/>
      <c r="L120" s="87"/>
      <c r="M120" s="206"/>
      <c r="N120" s="211"/>
      <c r="O120" s="87"/>
      <c r="P120" s="211"/>
      <c r="Q120" s="88"/>
      <c r="R120" s="195"/>
      <c r="S120" s="89"/>
      <c r="T120" s="90"/>
      <c r="U120" s="91"/>
      <c r="V120" s="89">
        <f t="shared" si="12"/>
        <v>0</v>
      </c>
      <c r="W120" s="92">
        <f t="shared" si="13"/>
        <v>0</v>
      </c>
      <c r="X120" s="87"/>
      <c r="Y120" s="93"/>
      <c r="Z120" s="93"/>
      <c r="AA120" s="93"/>
      <c r="AB120" s="93"/>
      <c r="AC120" s="93"/>
      <c r="AD120" s="93"/>
      <c r="AE120" s="92" t="b">
        <f t="shared" si="8"/>
        <v>0</v>
      </c>
      <c r="AF120" s="87"/>
      <c r="AG120" s="178"/>
      <c r="AH120" s="87"/>
    </row>
    <row r="121" spans="1:34" s="253" customFormat="1" x14ac:dyDescent="0.2">
      <c r="A121" s="82"/>
      <c r="B121" s="83"/>
      <c r="C121" s="83"/>
      <c r="D121" s="84"/>
      <c r="E121" s="85"/>
      <c r="F121" s="191"/>
      <c r="G121" s="65"/>
      <c r="H121" s="66" t="e">
        <f t="shared" si="11"/>
        <v>#N/A</v>
      </c>
      <c r="I121" s="66"/>
      <c r="J121" s="86"/>
      <c r="K121" s="86"/>
      <c r="L121" s="87"/>
      <c r="M121" s="206"/>
      <c r="N121" s="211"/>
      <c r="O121" s="87"/>
      <c r="P121" s="211"/>
      <c r="Q121" s="88"/>
      <c r="R121" s="195"/>
      <c r="S121" s="89"/>
      <c r="T121" s="90"/>
      <c r="U121" s="91"/>
      <c r="V121" s="89">
        <f t="shared" si="12"/>
        <v>0</v>
      </c>
      <c r="W121" s="92">
        <f t="shared" si="13"/>
        <v>0</v>
      </c>
      <c r="X121" s="87"/>
      <c r="Y121" s="93"/>
      <c r="Z121" s="93"/>
      <c r="AA121" s="93"/>
      <c r="AB121" s="93"/>
      <c r="AC121" s="93"/>
      <c r="AD121" s="93"/>
      <c r="AE121" s="92" t="b">
        <f t="shared" si="8"/>
        <v>0</v>
      </c>
      <c r="AF121" s="87"/>
      <c r="AG121" s="178"/>
      <c r="AH121" s="87"/>
    </row>
    <row r="122" spans="1:34" s="253" customFormat="1" x14ac:dyDescent="0.2">
      <c r="A122" s="82"/>
      <c r="B122" s="83"/>
      <c r="C122" s="83"/>
      <c r="D122" s="84"/>
      <c r="E122" s="85"/>
      <c r="F122" s="191"/>
      <c r="G122" s="65"/>
      <c r="H122" s="66" t="e">
        <f t="shared" si="11"/>
        <v>#N/A</v>
      </c>
      <c r="I122" s="66"/>
      <c r="J122" s="86"/>
      <c r="K122" s="86"/>
      <c r="L122" s="87"/>
      <c r="M122" s="206"/>
      <c r="N122" s="211"/>
      <c r="O122" s="87"/>
      <c r="P122" s="211"/>
      <c r="Q122" s="88"/>
      <c r="R122" s="195"/>
      <c r="S122" s="89"/>
      <c r="T122" s="90"/>
      <c r="U122" s="91"/>
      <c r="V122" s="89">
        <f t="shared" si="12"/>
        <v>0</v>
      </c>
      <c r="W122" s="92">
        <f t="shared" si="13"/>
        <v>0</v>
      </c>
      <c r="X122" s="87"/>
      <c r="Y122" s="93"/>
      <c r="Z122" s="93"/>
      <c r="AA122" s="93"/>
      <c r="AB122" s="93"/>
      <c r="AC122" s="93"/>
      <c r="AD122" s="93"/>
      <c r="AE122" s="92" t="b">
        <f t="shared" si="8"/>
        <v>0</v>
      </c>
      <c r="AF122" s="87"/>
      <c r="AG122" s="178"/>
      <c r="AH122" s="87"/>
    </row>
    <row r="123" spans="1:34" s="253" customFormat="1" x14ac:dyDescent="0.2">
      <c r="A123" s="82"/>
      <c r="B123" s="83"/>
      <c r="C123" s="83"/>
      <c r="D123" s="84"/>
      <c r="E123" s="85"/>
      <c r="F123" s="191"/>
      <c r="G123" s="65"/>
      <c r="H123" s="66" t="e">
        <f t="shared" si="11"/>
        <v>#N/A</v>
      </c>
      <c r="I123" s="66"/>
      <c r="J123" s="86"/>
      <c r="K123" s="86"/>
      <c r="L123" s="87"/>
      <c r="M123" s="206"/>
      <c r="N123" s="211"/>
      <c r="O123" s="87"/>
      <c r="P123" s="211"/>
      <c r="Q123" s="88"/>
      <c r="R123" s="195"/>
      <c r="S123" s="89"/>
      <c r="T123" s="90"/>
      <c r="U123" s="91"/>
      <c r="V123" s="89">
        <f t="shared" si="12"/>
        <v>0</v>
      </c>
      <c r="W123" s="92">
        <f t="shared" si="13"/>
        <v>0</v>
      </c>
      <c r="X123" s="87"/>
      <c r="Y123" s="93"/>
      <c r="Z123" s="93"/>
      <c r="AA123" s="93"/>
      <c r="AB123" s="93"/>
      <c r="AC123" s="93"/>
      <c r="AD123" s="93"/>
      <c r="AE123" s="92" t="b">
        <f t="shared" si="8"/>
        <v>0</v>
      </c>
      <c r="AF123" s="87"/>
      <c r="AG123" s="178"/>
      <c r="AH123" s="87"/>
    </row>
    <row r="124" spans="1:34" s="253" customFormat="1" x14ac:dyDescent="0.2">
      <c r="A124" s="82"/>
      <c r="B124" s="83"/>
      <c r="C124" s="83"/>
      <c r="D124" s="84"/>
      <c r="E124" s="85"/>
      <c r="F124" s="191"/>
      <c r="G124" s="65"/>
      <c r="H124" s="66" t="e">
        <f t="shared" si="11"/>
        <v>#N/A</v>
      </c>
      <c r="I124" s="66"/>
      <c r="J124" s="86"/>
      <c r="K124" s="86"/>
      <c r="L124" s="87"/>
      <c r="M124" s="206"/>
      <c r="N124" s="211"/>
      <c r="O124" s="87"/>
      <c r="P124" s="211"/>
      <c r="Q124" s="88"/>
      <c r="R124" s="195"/>
      <c r="S124" s="89"/>
      <c r="T124" s="90"/>
      <c r="U124" s="91"/>
      <c r="V124" s="89">
        <f t="shared" si="12"/>
        <v>0</v>
      </c>
      <c r="W124" s="92">
        <f t="shared" si="13"/>
        <v>0</v>
      </c>
      <c r="X124" s="87"/>
      <c r="Y124" s="93"/>
      <c r="Z124" s="93"/>
      <c r="AA124" s="93"/>
      <c r="AB124" s="93"/>
      <c r="AC124" s="93"/>
      <c r="AD124" s="93"/>
      <c r="AE124" s="92" t="b">
        <f t="shared" si="8"/>
        <v>0</v>
      </c>
      <c r="AF124" s="87"/>
      <c r="AG124" s="178"/>
      <c r="AH124" s="87"/>
    </row>
    <row r="125" spans="1:34" s="253" customFormat="1" x14ac:dyDescent="0.2">
      <c r="A125" s="82"/>
      <c r="B125" s="83"/>
      <c r="C125" s="83"/>
      <c r="D125" s="84"/>
      <c r="E125" s="85"/>
      <c r="F125" s="191"/>
      <c r="G125" s="65"/>
      <c r="H125" s="66" t="e">
        <f t="shared" si="11"/>
        <v>#N/A</v>
      </c>
      <c r="I125" s="66"/>
      <c r="J125" s="86"/>
      <c r="K125" s="86"/>
      <c r="L125" s="87"/>
      <c r="M125" s="206"/>
      <c r="N125" s="211"/>
      <c r="O125" s="87"/>
      <c r="P125" s="211"/>
      <c r="Q125" s="88"/>
      <c r="R125" s="195"/>
      <c r="S125" s="89"/>
      <c r="T125" s="90"/>
      <c r="U125" s="91"/>
      <c r="V125" s="89">
        <f t="shared" si="12"/>
        <v>0</v>
      </c>
      <c r="W125" s="92">
        <f t="shared" si="13"/>
        <v>0</v>
      </c>
      <c r="X125" s="87"/>
      <c r="Y125" s="93"/>
      <c r="Z125" s="93"/>
      <c r="AA125" s="93"/>
      <c r="AB125" s="93"/>
      <c r="AC125" s="93"/>
      <c r="AD125" s="93"/>
      <c r="AE125" s="92" t="b">
        <f t="shared" si="8"/>
        <v>0</v>
      </c>
      <c r="AF125" s="87"/>
      <c r="AG125" s="178"/>
      <c r="AH125" s="87"/>
    </row>
    <row r="126" spans="1:34" s="253" customFormat="1" x14ac:dyDescent="0.2">
      <c r="A126" s="82"/>
      <c r="B126" s="83"/>
      <c r="C126" s="83"/>
      <c r="D126" s="84"/>
      <c r="E126" s="85"/>
      <c r="F126" s="191"/>
      <c r="G126" s="65"/>
      <c r="H126" s="66" t="e">
        <f t="shared" si="11"/>
        <v>#N/A</v>
      </c>
      <c r="I126" s="66"/>
      <c r="J126" s="86"/>
      <c r="K126" s="86"/>
      <c r="L126" s="87"/>
      <c r="M126" s="206"/>
      <c r="N126" s="211"/>
      <c r="O126" s="87"/>
      <c r="P126" s="211"/>
      <c r="Q126" s="88"/>
      <c r="R126" s="195"/>
      <c r="S126" s="89"/>
      <c r="T126" s="90"/>
      <c r="U126" s="91"/>
      <c r="V126" s="89">
        <f t="shared" si="12"/>
        <v>0</v>
      </c>
      <c r="W126" s="92">
        <f t="shared" si="13"/>
        <v>0</v>
      </c>
      <c r="X126" s="87"/>
      <c r="Y126" s="93"/>
      <c r="Z126" s="93"/>
      <c r="AA126" s="93"/>
      <c r="AB126" s="93"/>
      <c r="AC126" s="93"/>
      <c r="AD126" s="93"/>
      <c r="AE126" s="92" t="b">
        <f t="shared" si="8"/>
        <v>0</v>
      </c>
      <c r="AF126" s="87"/>
      <c r="AG126" s="178"/>
      <c r="AH126" s="87"/>
    </row>
    <row r="127" spans="1:34" s="253" customFormat="1" x14ac:dyDescent="0.2">
      <c r="A127" s="82"/>
      <c r="B127" s="83"/>
      <c r="C127" s="83"/>
      <c r="D127" s="84"/>
      <c r="E127" s="85"/>
      <c r="F127" s="191"/>
      <c r="G127" s="65"/>
      <c r="H127" s="66" t="e">
        <f t="shared" si="11"/>
        <v>#N/A</v>
      </c>
      <c r="I127" s="66"/>
      <c r="J127" s="86"/>
      <c r="K127" s="86"/>
      <c r="L127" s="87"/>
      <c r="M127" s="206"/>
      <c r="N127" s="211"/>
      <c r="O127" s="87"/>
      <c r="P127" s="211"/>
      <c r="Q127" s="88"/>
      <c r="R127" s="195"/>
      <c r="S127" s="89"/>
      <c r="T127" s="90"/>
      <c r="U127" s="91"/>
      <c r="V127" s="89">
        <f t="shared" si="12"/>
        <v>0</v>
      </c>
      <c r="W127" s="92">
        <f t="shared" si="13"/>
        <v>0</v>
      </c>
      <c r="X127" s="87"/>
      <c r="Y127" s="93"/>
      <c r="Z127" s="93"/>
      <c r="AA127" s="93"/>
      <c r="AB127" s="93"/>
      <c r="AC127" s="93"/>
      <c r="AD127" s="93"/>
      <c r="AE127" s="92" t="b">
        <f t="shared" si="8"/>
        <v>0</v>
      </c>
      <c r="AF127" s="87"/>
      <c r="AG127" s="178"/>
      <c r="AH127" s="87"/>
    </row>
    <row r="128" spans="1:34" s="253" customFormat="1" x14ac:dyDescent="0.2">
      <c r="A128" s="82"/>
      <c r="B128" s="83"/>
      <c r="C128" s="83"/>
      <c r="D128" s="84"/>
      <c r="E128" s="85"/>
      <c r="F128" s="191"/>
      <c r="G128" s="65"/>
      <c r="H128" s="66" t="e">
        <f t="shared" si="11"/>
        <v>#N/A</v>
      </c>
      <c r="I128" s="66"/>
      <c r="J128" s="86"/>
      <c r="K128" s="86"/>
      <c r="L128" s="87"/>
      <c r="M128" s="206"/>
      <c r="N128" s="211"/>
      <c r="O128" s="87"/>
      <c r="P128" s="211"/>
      <c r="Q128" s="88"/>
      <c r="R128" s="195"/>
      <c r="S128" s="89"/>
      <c r="T128" s="90"/>
      <c r="U128" s="91"/>
      <c r="V128" s="89">
        <f t="shared" si="12"/>
        <v>0</v>
      </c>
      <c r="W128" s="92">
        <f t="shared" si="13"/>
        <v>0</v>
      </c>
      <c r="X128" s="87"/>
      <c r="Y128" s="93"/>
      <c r="Z128" s="93"/>
      <c r="AA128" s="93"/>
      <c r="AB128" s="93"/>
      <c r="AC128" s="93"/>
      <c r="AD128" s="93"/>
      <c r="AE128" s="92" t="b">
        <f t="shared" si="8"/>
        <v>0</v>
      </c>
      <c r="AF128" s="87"/>
      <c r="AG128" s="178"/>
      <c r="AH128" s="87"/>
    </row>
    <row r="129" spans="1:34" s="253" customFormat="1" x14ac:dyDescent="0.2">
      <c r="A129" s="82"/>
      <c r="B129" s="83"/>
      <c r="C129" s="83"/>
      <c r="D129" s="84"/>
      <c r="E129" s="85"/>
      <c r="F129" s="191"/>
      <c r="G129" s="65"/>
      <c r="H129" s="66" t="e">
        <f t="shared" si="11"/>
        <v>#N/A</v>
      </c>
      <c r="I129" s="66"/>
      <c r="J129" s="86"/>
      <c r="K129" s="86"/>
      <c r="L129" s="87"/>
      <c r="M129" s="206"/>
      <c r="N129" s="211"/>
      <c r="O129" s="87"/>
      <c r="P129" s="211"/>
      <c r="Q129" s="88"/>
      <c r="R129" s="195"/>
      <c r="S129" s="89"/>
      <c r="T129" s="90"/>
      <c r="U129" s="91"/>
      <c r="V129" s="89">
        <f t="shared" si="12"/>
        <v>0</v>
      </c>
      <c r="W129" s="92">
        <f t="shared" si="13"/>
        <v>0</v>
      </c>
      <c r="X129" s="87"/>
      <c r="Y129" s="93"/>
      <c r="Z129" s="93"/>
      <c r="AA129" s="93"/>
      <c r="AB129" s="93"/>
      <c r="AC129" s="93"/>
      <c r="AD129" s="93"/>
      <c r="AE129" s="92" t="b">
        <f t="shared" si="8"/>
        <v>0</v>
      </c>
      <c r="AF129" s="87"/>
      <c r="AG129" s="178"/>
      <c r="AH129" s="87"/>
    </row>
    <row r="130" spans="1:34" s="253" customFormat="1" x14ac:dyDescent="0.2">
      <c r="A130" s="82"/>
      <c r="B130" s="83"/>
      <c r="C130" s="83"/>
      <c r="D130" s="84"/>
      <c r="E130" s="85"/>
      <c r="F130" s="191"/>
      <c r="G130" s="65"/>
      <c r="H130" s="66" t="e">
        <f t="shared" si="11"/>
        <v>#N/A</v>
      </c>
      <c r="I130" s="66"/>
      <c r="J130" s="86"/>
      <c r="K130" s="86"/>
      <c r="L130" s="87"/>
      <c r="M130" s="206"/>
      <c r="N130" s="211"/>
      <c r="O130" s="87"/>
      <c r="P130" s="211"/>
      <c r="Q130" s="88"/>
      <c r="R130" s="195"/>
      <c r="S130" s="89"/>
      <c r="T130" s="90"/>
      <c r="U130" s="91"/>
      <c r="V130" s="89">
        <f t="shared" si="12"/>
        <v>0</v>
      </c>
      <c r="W130" s="92">
        <f t="shared" si="13"/>
        <v>0</v>
      </c>
      <c r="X130" s="87"/>
      <c r="Y130" s="93"/>
      <c r="Z130" s="93"/>
      <c r="AA130" s="93"/>
      <c r="AB130" s="93"/>
      <c r="AC130" s="93"/>
      <c r="AD130" s="93"/>
      <c r="AE130" s="92" t="b">
        <f t="shared" si="8"/>
        <v>0</v>
      </c>
      <c r="AF130" s="87"/>
      <c r="AG130" s="178"/>
      <c r="AH130" s="87"/>
    </row>
    <row r="131" spans="1:34" s="253" customFormat="1" x14ac:dyDescent="0.2">
      <c r="A131" s="82"/>
      <c r="B131" s="83"/>
      <c r="C131" s="83"/>
      <c r="D131" s="84"/>
      <c r="E131" s="85"/>
      <c r="F131" s="191"/>
      <c r="G131" s="65"/>
      <c r="H131" s="66" t="e">
        <f t="shared" si="11"/>
        <v>#N/A</v>
      </c>
      <c r="I131" s="66"/>
      <c r="J131" s="86"/>
      <c r="K131" s="86"/>
      <c r="L131" s="87"/>
      <c r="M131" s="206"/>
      <c r="N131" s="211"/>
      <c r="O131" s="87"/>
      <c r="P131" s="211"/>
      <c r="Q131" s="88"/>
      <c r="R131" s="195"/>
      <c r="S131" s="89"/>
      <c r="T131" s="90"/>
      <c r="U131" s="91"/>
      <c r="V131" s="89">
        <f t="shared" si="12"/>
        <v>0</v>
      </c>
      <c r="W131" s="92">
        <f t="shared" si="13"/>
        <v>0</v>
      </c>
      <c r="X131" s="87"/>
      <c r="Y131" s="93"/>
      <c r="Z131" s="93"/>
      <c r="AA131" s="93"/>
      <c r="AB131" s="93"/>
      <c r="AC131" s="93"/>
      <c r="AD131" s="93"/>
      <c r="AE131" s="92" t="b">
        <f t="shared" si="8"/>
        <v>0</v>
      </c>
      <c r="AF131" s="87"/>
      <c r="AG131" s="178"/>
      <c r="AH131" s="87"/>
    </row>
    <row r="132" spans="1:34" s="253" customFormat="1" x14ac:dyDescent="0.2">
      <c r="A132" s="82"/>
      <c r="B132" s="83"/>
      <c r="C132" s="83"/>
      <c r="D132" s="84"/>
      <c r="E132" s="85"/>
      <c r="F132" s="191"/>
      <c r="G132" s="65"/>
      <c r="H132" s="66" t="e">
        <f t="shared" si="11"/>
        <v>#N/A</v>
      </c>
      <c r="I132" s="66"/>
      <c r="J132" s="86"/>
      <c r="K132" s="86"/>
      <c r="L132" s="87"/>
      <c r="M132" s="206"/>
      <c r="N132" s="211"/>
      <c r="O132" s="87"/>
      <c r="P132" s="211"/>
      <c r="Q132" s="88"/>
      <c r="R132" s="195"/>
      <c r="S132" s="89"/>
      <c r="T132" s="90"/>
      <c r="U132" s="91"/>
      <c r="V132" s="89">
        <f t="shared" si="12"/>
        <v>0</v>
      </c>
      <c r="W132" s="92">
        <f t="shared" si="13"/>
        <v>0</v>
      </c>
      <c r="X132" s="87"/>
      <c r="Y132" s="93"/>
      <c r="Z132" s="93"/>
      <c r="AA132" s="93"/>
      <c r="AB132" s="93"/>
      <c r="AC132" s="93"/>
      <c r="AD132" s="93"/>
      <c r="AE132" s="92" t="b">
        <f t="shared" si="8"/>
        <v>0</v>
      </c>
      <c r="AF132" s="87"/>
      <c r="AG132" s="178"/>
      <c r="AH132" s="87"/>
    </row>
    <row r="133" spans="1:34" s="253" customFormat="1" x14ac:dyDescent="0.2">
      <c r="A133" s="82"/>
      <c r="B133" s="83"/>
      <c r="C133" s="83"/>
      <c r="D133" s="84"/>
      <c r="E133" s="85"/>
      <c r="F133" s="191"/>
      <c r="G133" s="65"/>
      <c r="H133" s="66" t="e">
        <f t="shared" si="11"/>
        <v>#N/A</v>
      </c>
      <c r="I133" s="66"/>
      <c r="J133" s="86"/>
      <c r="K133" s="86"/>
      <c r="L133" s="87"/>
      <c r="M133" s="206"/>
      <c r="N133" s="211"/>
      <c r="O133" s="87"/>
      <c r="P133" s="211"/>
      <c r="Q133" s="88"/>
      <c r="R133" s="195"/>
      <c r="S133" s="89"/>
      <c r="T133" s="90"/>
      <c r="U133" s="91"/>
      <c r="V133" s="89">
        <f t="shared" si="12"/>
        <v>0</v>
      </c>
      <c r="W133" s="92">
        <f t="shared" si="13"/>
        <v>0</v>
      </c>
      <c r="X133" s="87"/>
      <c r="Y133" s="93"/>
      <c r="Z133" s="93"/>
      <c r="AA133" s="93"/>
      <c r="AB133" s="93"/>
      <c r="AC133" s="93"/>
      <c r="AD133" s="93"/>
      <c r="AE133" s="92" t="b">
        <f t="shared" si="8"/>
        <v>0</v>
      </c>
      <c r="AF133" s="87"/>
      <c r="AG133" s="178"/>
      <c r="AH133" s="87"/>
    </row>
    <row r="134" spans="1:34" s="253" customFormat="1" x14ac:dyDescent="0.2">
      <c r="A134" s="82"/>
      <c r="B134" s="83"/>
      <c r="C134" s="83"/>
      <c r="D134" s="84"/>
      <c r="E134" s="85"/>
      <c r="F134" s="191"/>
      <c r="G134" s="65"/>
      <c r="H134" s="66" t="e">
        <f t="shared" si="11"/>
        <v>#N/A</v>
      </c>
      <c r="I134" s="66"/>
      <c r="J134" s="86"/>
      <c r="K134" s="86"/>
      <c r="L134" s="87"/>
      <c r="M134" s="206"/>
      <c r="N134" s="211"/>
      <c r="O134" s="87"/>
      <c r="P134" s="211"/>
      <c r="Q134" s="88"/>
      <c r="R134" s="195"/>
      <c r="S134" s="89"/>
      <c r="T134" s="90"/>
      <c r="U134" s="91"/>
      <c r="V134" s="89">
        <f t="shared" si="12"/>
        <v>0</v>
      </c>
      <c r="W134" s="92">
        <f t="shared" si="13"/>
        <v>0</v>
      </c>
      <c r="X134" s="87"/>
      <c r="Y134" s="93"/>
      <c r="Z134" s="93"/>
      <c r="AA134" s="93"/>
      <c r="AB134" s="93"/>
      <c r="AC134" s="93"/>
      <c r="AD134" s="93"/>
      <c r="AE134" s="92" t="b">
        <f t="shared" si="8"/>
        <v>0</v>
      </c>
      <c r="AF134" s="87"/>
      <c r="AG134" s="178"/>
      <c r="AH134" s="87"/>
    </row>
    <row r="135" spans="1:34" s="253" customFormat="1" x14ac:dyDescent="0.2">
      <c r="A135" s="82"/>
      <c r="B135" s="83"/>
      <c r="C135" s="83"/>
      <c r="D135" s="84"/>
      <c r="E135" s="85"/>
      <c r="F135" s="191"/>
      <c r="G135" s="65"/>
      <c r="H135" s="66" t="e">
        <f t="shared" si="11"/>
        <v>#N/A</v>
      </c>
      <c r="I135" s="66"/>
      <c r="J135" s="86"/>
      <c r="K135" s="86"/>
      <c r="L135" s="87"/>
      <c r="M135" s="206"/>
      <c r="N135" s="211"/>
      <c r="O135" s="87"/>
      <c r="P135" s="211"/>
      <c r="Q135" s="88"/>
      <c r="R135" s="195"/>
      <c r="S135" s="89"/>
      <c r="T135" s="90"/>
      <c r="U135" s="91"/>
      <c r="V135" s="89">
        <f t="shared" si="12"/>
        <v>0</v>
      </c>
      <c r="W135" s="92">
        <f t="shared" si="13"/>
        <v>0</v>
      </c>
      <c r="X135" s="87"/>
      <c r="Y135" s="93"/>
      <c r="Z135" s="93"/>
      <c r="AA135" s="93"/>
      <c r="AB135" s="93"/>
      <c r="AC135" s="93"/>
      <c r="AD135" s="93"/>
      <c r="AE135" s="92" t="b">
        <f t="shared" si="8"/>
        <v>0</v>
      </c>
      <c r="AF135" s="87"/>
      <c r="AG135" s="178"/>
      <c r="AH135" s="87"/>
    </row>
    <row r="136" spans="1:34" s="253" customFormat="1" x14ac:dyDescent="0.2">
      <c r="A136" s="82"/>
      <c r="B136" s="83"/>
      <c r="C136" s="83"/>
      <c r="D136" s="84"/>
      <c r="E136" s="85"/>
      <c r="F136" s="191"/>
      <c r="G136" s="65"/>
      <c r="H136" s="66" t="e">
        <f t="shared" si="11"/>
        <v>#N/A</v>
      </c>
      <c r="I136" s="66"/>
      <c r="J136" s="86"/>
      <c r="K136" s="86"/>
      <c r="L136" s="87"/>
      <c r="M136" s="206"/>
      <c r="N136" s="211"/>
      <c r="O136" s="87"/>
      <c r="P136" s="211"/>
      <c r="Q136" s="88"/>
      <c r="R136" s="195"/>
      <c r="S136" s="89"/>
      <c r="T136" s="90"/>
      <c r="U136" s="91"/>
      <c r="V136" s="89">
        <f t="shared" si="12"/>
        <v>0</v>
      </c>
      <c r="W136" s="92">
        <f t="shared" si="13"/>
        <v>0</v>
      </c>
      <c r="X136" s="87"/>
      <c r="Y136" s="93"/>
      <c r="Z136" s="93"/>
      <c r="AA136" s="93"/>
      <c r="AB136" s="93"/>
      <c r="AC136" s="93"/>
      <c r="AD136" s="93"/>
      <c r="AE136" s="92" t="b">
        <f t="shared" si="8"/>
        <v>0</v>
      </c>
      <c r="AF136" s="87"/>
      <c r="AG136" s="178"/>
      <c r="AH136" s="87"/>
    </row>
    <row r="137" spans="1:34" s="253" customFormat="1" x14ac:dyDescent="0.2">
      <c r="A137" s="82"/>
      <c r="B137" s="83"/>
      <c r="C137" s="83"/>
      <c r="D137" s="84"/>
      <c r="E137" s="85"/>
      <c r="F137" s="191"/>
      <c r="G137" s="65"/>
      <c r="H137" s="66" t="e">
        <f t="shared" si="11"/>
        <v>#N/A</v>
      </c>
      <c r="I137" s="66"/>
      <c r="J137" s="86"/>
      <c r="K137" s="86"/>
      <c r="L137" s="87"/>
      <c r="M137" s="206"/>
      <c r="N137" s="211"/>
      <c r="O137" s="87"/>
      <c r="P137" s="211"/>
      <c r="Q137" s="88"/>
      <c r="R137" s="195"/>
      <c r="S137" s="89"/>
      <c r="T137" s="90"/>
      <c r="U137" s="91"/>
      <c r="V137" s="89">
        <f t="shared" si="12"/>
        <v>0</v>
      </c>
      <c r="W137" s="92">
        <f t="shared" si="13"/>
        <v>0</v>
      </c>
      <c r="X137" s="87"/>
      <c r="Y137" s="93"/>
      <c r="Z137" s="93"/>
      <c r="AA137" s="93"/>
      <c r="AB137" s="93"/>
      <c r="AC137" s="93"/>
      <c r="AD137" s="93"/>
      <c r="AE137" s="92" t="b">
        <f t="shared" si="8"/>
        <v>0</v>
      </c>
      <c r="AF137" s="87"/>
      <c r="AG137" s="178"/>
      <c r="AH137" s="87"/>
    </row>
    <row r="138" spans="1:34" s="253" customFormat="1" x14ac:dyDescent="0.2">
      <c r="A138" s="82"/>
      <c r="B138" s="83"/>
      <c r="C138" s="83"/>
      <c r="D138" s="84"/>
      <c r="E138" s="85"/>
      <c r="F138" s="191"/>
      <c r="G138" s="65"/>
      <c r="H138" s="66" t="e">
        <f t="shared" si="11"/>
        <v>#N/A</v>
      </c>
      <c r="I138" s="66"/>
      <c r="J138" s="86"/>
      <c r="K138" s="86"/>
      <c r="L138" s="87"/>
      <c r="M138" s="206"/>
      <c r="N138" s="211"/>
      <c r="O138" s="87"/>
      <c r="P138" s="211"/>
      <c r="Q138" s="88"/>
      <c r="R138" s="195"/>
      <c r="S138" s="89"/>
      <c r="T138" s="90"/>
      <c r="U138" s="91"/>
      <c r="V138" s="89">
        <f t="shared" si="12"/>
        <v>0</v>
      </c>
      <c r="W138" s="92">
        <f t="shared" si="13"/>
        <v>0</v>
      </c>
      <c r="X138" s="87"/>
      <c r="Y138" s="93"/>
      <c r="Z138" s="93"/>
      <c r="AA138" s="93"/>
      <c r="AB138" s="93"/>
      <c r="AC138" s="93"/>
      <c r="AD138" s="93"/>
      <c r="AE138" s="92" t="b">
        <f t="shared" si="8"/>
        <v>0</v>
      </c>
      <c r="AF138" s="87"/>
      <c r="AG138" s="178"/>
      <c r="AH138" s="87"/>
    </row>
    <row r="139" spans="1:34" s="253" customFormat="1" x14ac:dyDescent="0.2">
      <c r="A139" s="82"/>
      <c r="B139" s="83"/>
      <c r="C139" s="83"/>
      <c r="D139" s="84"/>
      <c r="E139" s="85"/>
      <c r="F139" s="191"/>
      <c r="G139" s="65"/>
      <c r="H139" s="66" t="e">
        <f t="shared" si="11"/>
        <v>#N/A</v>
      </c>
      <c r="I139" s="66"/>
      <c r="J139" s="86"/>
      <c r="K139" s="86"/>
      <c r="L139" s="87"/>
      <c r="M139" s="206"/>
      <c r="N139" s="211"/>
      <c r="O139" s="87"/>
      <c r="P139" s="211"/>
      <c r="Q139" s="88"/>
      <c r="R139" s="195"/>
      <c r="S139" s="89"/>
      <c r="T139" s="90"/>
      <c r="U139" s="91"/>
      <c r="V139" s="89">
        <f t="shared" si="12"/>
        <v>0</v>
      </c>
      <c r="W139" s="92">
        <f t="shared" si="13"/>
        <v>0</v>
      </c>
      <c r="X139" s="87"/>
      <c r="Y139" s="93"/>
      <c r="Z139" s="93"/>
      <c r="AA139" s="93"/>
      <c r="AB139" s="93"/>
      <c r="AC139" s="93"/>
      <c r="AD139" s="93"/>
      <c r="AE139" s="92" t="b">
        <f t="shared" si="8"/>
        <v>0</v>
      </c>
      <c r="AF139" s="87"/>
      <c r="AG139" s="178"/>
      <c r="AH139" s="87"/>
    </row>
    <row r="140" spans="1:34" s="253" customFormat="1" x14ac:dyDescent="0.2">
      <c r="A140" s="82"/>
      <c r="B140" s="83"/>
      <c r="C140" s="83"/>
      <c r="D140" s="84"/>
      <c r="E140" s="85"/>
      <c r="F140" s="191"/>
      <c r="G140" s="65"/>
      <c r="H140" s="66" t="e">
        <f t="shared" si="11"/>
        <v>#N/A</v>
      </c>
      <c r="I140" s="66"/>
      <c r="J140" s="86"/>
      <c r="K140" s="86"/>
      <c r="L140" s="87"/>
      <c r="M140" s="206"/>
      <c r="N140" s="211"/>
      <c r="O140" s="87"/>
      <c r="P140" s="211"/>
      <c r="Q140" s="88"/>
      <c r="R140" s="195"/>
      <c r="S140" s="89"/>
      <c r="T140" s="90"/>
      <c r="U140" s="91"/>
      <c r="V140" s="89">
        <f t="shared" si="12"/>
        <v>0</v>
      </c>
      <c r="W140" s="92">
        <f t="shared" si="13"/>
        <v>0</v>
      </c>
      <c r="X140" s="87"/>
      <c r="Y140" s="93"/>
      <c r="Z140" s="93"/>
      <c r="AA140" s="93"/>
      <c r="AB140" s="93"/>
      <c r="AC140" s="93"/>
      <c r="AD140" s="93"/>
      <c r="AE140" s="92" t="b">
        <f t="shared" ref="AE140:AE203" si="14">IF(Y140="si",IF(Z140="si",IF(AA140="si",IF(AB140="si",IF(AC140="si",IF(AD140="si",W140,0))))))</f>
        <v>0</v>
      </c>
      <c r="AF140" s="87"/>
      <c r="AG140" s="178"/>
      <c r="AH140" s="87"/>
    </row>
    <row r="141" spans="1:34" s="253" customFormat="1" x14ac:dyDescent="0.2">
      <c r="A141" s="82"/>
      <c r="B141" s="83"/>
      <c r="C141" s="83"/>
      <c r="D141" s="84"/>
      <c r="E141" s="85"/>
      <c r="F141" s="191"/>
      <c r="G141" s="65"/>
      <c r="H141" s="66" t="e">
        <f t="shared" si="11"/>
        <v>#N/A</v>
      </c>
      <c r="I141" s="66"/>
      <c r="J141" s="86"/>
      <c r="K141" s="86"/>
      <c r="L141" s="87"/>
      <c r="M141" s="206"/>
      <c r="N141" s="211"/>
      <c r="O141" s="87"/>
      <c r="P141" s="211"/>
      <c r="Q141" s="88"/>
      <c r="R141" s="195"/>
      <c r="S141" s="89"/>
      <c r="T141" s="90"/>
      <c r="U141" s="91"/>
      <c r="V141" s="89">
        <f t="shared" si="12"/>
        <v>0</v>
      </c>
      <c r="W141" s="92">
        <f t="shared" si="13"/>
        <v>0</v>
      </c>
      <c r="X141" s="87"/>
      <c r="Y141" s="93"/>
      <c r="Z141" s="93"/>
      <c r="AA141" s="93"/>
      <c r="AB141" s="93"/>
      <c r="AC141" s="93"/>
      <c r="AD141" s="93"/>
      <c r="AE141" s="92" t="b">
        <f t="shared" si="14"/>
        <v>0</v>
      </c>
      <c r="AF141" s="87"/>
      <c r="AG141" s="178"/>
      <c r="AH141" s="87"/>
    </row>
    <row r="142" spans="1:34" s="253" customFormat="1" x14ac:dyDescent="0.2">
      <c r="A142" s="82"/>
      <c r="B142" s="83"/>
      <c r="C142" s="83"/>
      <c r="D142" s="84"/>
      <c r="E142" s="85"/>
      <c r="F142" s="191"/>
      <c r="G142" s="65"/>
      <c r="H142" s="66" t="e">
        <f t="shared" si="11"/>
        <v>#N/A</v>
      </c>
      <c r="I142" s="66"/>
      <c r="J142" s="86"/>
      <c r="K142" s="86"/>
      <c r="L142" s="87"/>
      <c r="M142" s="206"/>
      <c r="N142" s="211"/>
      <c r="O142" s="87"/>
      <c r="P142" s="211"/>
      <c r="Q142" s="88"/>
      <c r="R142" s="195"/>
      <c r="S142" s="89"/>
      <c r="T142" s="90"/>
      <c r="U142" s="91"/>
      <c r="V142" s="89">
        <f t="shared" si="12"/>
        <v>0</v>
      </c>
      <c r="W142" s="92">
        <f t="shared" si="13"/>
        <v>0</v>
      </c>
      <c r="X142" s="87"/>
      <c r="Y142" s="93"/>
      <c r="Z142" s="93"/>
      <c r="AA142" s="93"/>
      <c r="AB142" s="93"/>
      <c r="AC142" s="93"/>
      <c r="AD142" s="93"/>
      <c r="AE142" s="92" t="b">
        <f t="shared" si="14"/>
        <v>0</v>
      </c>
      <c r="AF142" s="87"/>
      <c r="AG142" s="178"/>
      <c r="AH142" s="87"/>
    </row>
    <row r="143" spans="1:34" s="253" customFormat="1" x14ac:dyDescent="0.2">
      <c r="A143" s="82"/>
      <c r="B143" s="83"/>
      <c r="C143" s="83"/>
      <c r="D143" s="84"/>
      <c r="E143" s="85"/>
      <c r="F143" s="191"/>
      <c r="G143" s="65"/>
      <c r="H143" s="66" t="e">
        <f t="shared" si="11"/>
        <v>#N/A</v>
      </c>
      <c r="I143" s="66"/>
      <c r="J143" s="86"/>
      <c r="K143" s="86"/>
      <c r="L143" s="87"/>
      <c r="M143" s="206"/>
      <c r="N143" s="211"/>
      <c r="O143" s="87"/>
      <c r="P143" s="211"/>
      <c r="Q143" s="88"/>
      <c r="R143" s="195"/>
      <c r="S143" s="89"/>
      <c r="T143" s="90"/>
      <c r="U143" s="91"/>
      <c r="V143" s="89">
        <f t="shared" si="12"/>
        <v>0</v>
      </c>
      <c r="W143" s="92">
        <f t="shared" si="13"/>
        <v>0</v>
      </c>
      <c r="X143" s="87"/>
      <c r="Y143" s="93"/>
      <c r="Z143" s="93"/>
      <c r="AA143" s="93"/>
      <c r="AB143" s="93"/>
      <c r="AC143" s="93"/>
      <c r="AD143" s="93"/>
      <c r="AE143" s="92" t="b">
        <f t="shared" si="14"/>
        <v>0</v>
      </c>
      <c r="AF143" s="87"/>
      <c r="AG143" s="178"/>
      <c r="AH143" s="87"/>
    </row>
    <row r="144" spans="1:34" s="253" customFormat="1" x14ac:dyDescent="0.2">
      <c r="A144" s="82"/>
      <c r="B144" s="83"/>
      <c r="C144" s="83"/>
      <c r="D144" s="84"/>
      <c r="E144" s="85"/>
      <c r="F144" s="191"/>
      <c r="G144" s="65"/>
      <c r="H144" s="66" t="e">
        <f t="shared" si="11"/>
        <v>#N/A</v>
      </c>
      <c r="I144" s="66"/>
      <c r="J144" s="86"/>
      <c r="K144" s="86"/>
      <c r="L144" s="87"/>
      <c r="M144" s="206"/>
      <c r="N144" s="211"/>
      <c r="O144" s="87"/>
      <c r="P144" s="211"/>
      <c r="Q144" s="88"/>
      <c r="R144" s="195"/>
      <c r="S144" s="89"/>
      <c r="T144" s="90"/>
      <c r="U144" s="91"/>
      <c r="V144" s="89">
        <f t="shared" si="12"/>
        <v>0</v>
      </c>
      <c r="W144" s="92">
        <f t="shared" si="13"/>
        <v>0</v>
      </c>
      <c r="X144" s="87"/>
      <c r="Y144" s="93"/>
      <c r="Z144" s="93"/>
      <c r="AA144" s="93"/>
      <c r="AB144" s="93"/>
      <c r="AC144" s="93"/>
      <c r="AD144" s="93"/>
      <c r="AE144" s="92" t="b">
        <f t="shared" si="14"/>
        <v>0</v>
      </c>
      <c r="AF144" s="87"/>
      <c r="AG144" s="178"/>
      <c r="AH144" s="87"/>
    </row>
    <row r="145" spans="1:34" s="253" customFormat="1" x14ac:dyDescent="0.2">
      <c r="A145" s="82"/>
      <c r="B145" s="83"/>
      <c r="C145" s="83"/>
      <c r="D145" s="84"/>
      <c r="E145" s="85"/>
      <c r="F145" s="191"/>
      <c r="G145" s="65"/>
      <c r="H145" s="66" t="e">
        <f t="shared" si="11"/>
        <v>#N/A</v>
      </c>
      <c r="I145" s="66"/>
      <c r="J145" s="86"/>
      <c r="K145" s="86"/>
      <c r="L145" s="87"/>
      <c r="M145" s="206"/>
      <c r="N145" s="211"/>
      <c r="O145" s="87"/>
      <c r="P145" s="211"/>
      <c r="Q145" s="88"/>
      <c r="R145" s="195"/>
      <c r="S145" s="89"/>
      <c r="T145" s="90"/>
      <c r="U145" s="91"/>
      <c r="V145" s="89">
        <f t="shared" si="12"/>
        <v>0</v>
      </c>
      <c r="W145" s="92">
        <f t="shared" si="13"/>
        <v>0</v>
      </c>
      <c r="X145" s="87"/>
      <c r="Y145" s="93"/>
      <c r="Z145" s="93"/>
      <c r="AA145" s="93"/>
      <c r="AB145" s="93"/>
      <c r="AC145" s="93"/>
      <c r="AD145" s="93"/>
      <c r="AE145" s="92" t="b">
        <f t="shared" si="14"/>
        <v>0</v>
      </c>
      <c r="AF145" s="87"/>
      <c r="AG145" s="178"/>
      <c r="AH145" s="87"/>
    </row>
    <row r="146" spans="1:34" s="253" customFormat="1" x14ac:dyDescent="0.2">
      <c r="A146" s="82"/>
      <c r="B146" s="83"/>
      <c r="C146" s="83"/>
      <c r="D146" s="84"/>
      <c r="E146" s="85"/>
      <c r="F146" s="191"/>
      <c r="G146" s="65"/>
      <c r="H146" s="66" t="e">
        <f t="shared" si="11"/>
        <v>#N/A</v>
      </c>
      <c r="I146" s="66"/>
      <c r="J146" s="86"/>
      <c r="K146" s="86"/>
      <c r="L146" s="87"/>
      <c r="M146" s="206"/>
      <c r="N146" s="211"/>
      <c r="O146" s="87"/>
      <c r="P146" s="211"/>
      <c r="Q146" s="88"/>
      <c r="R146" s="195"/>
      <c r="S146" s="89"/>
      <c r="T146" s="90"/>
      <c r="U146" s="91"/>
      <c r="V146" s="89">
        <f t="shared" si="12"/>
        <v>0</v>
      </c>
      <c r="W146" s="92">
        <f t="shared" si="13"/>
        <v>0</v>
      </c>
      <c r="X146" s="87"/>
      <c r="Y146" s="93"/>
      <c r="Z146" s="93"/>
      <c r="AA146" s="93"/>
      <c r="AB146" s="93"/>
      <c r="AC146" s="93"/>
      <c r="AD146" s="93"/>
      <c r="AE146" s="92" t="b">
        <f t="shared" si="14"/>
        <v>0</v>
      </c>
      <c r="AF146" s="87"/>
      <c r="AG146" s="178"/>
      <c r="AH146" s="87"/>
    </row>
    <row r="147" spans="1:34" s="253" customFormat="1" x14ac:dyDescent="0.2">
      <c r="A147" s="82"/>
      <c r="B147" s="83"/>
      <c r="C147" s="83"/>
      <c r="D147" s="84"/>
      <c r="E147" s="85"/>
      <c r="F147" s="191"/>
      <c r="G147" s="65"/>
      <c r="H147" s="66" t="e">
        <f t="shared" si="11"/>
        <v>#N/A</v>
      </c>
      <c r="I147" s="66"/>
      <c r="J147" s="86"/>
      <c r="K147" s="86"/>
      <c r="L147" s="87"/>
      <c r="M147" s="206"/>
      <c r="N147" s="211"/>
      <c r="O147" s="87"/>
      <c r="P147" s="211"/>
      <c r="Q147" s="88"/>
      <c r="R147" s="195"/>
      <c r="S147" s="89"/>
      <c r="T147" s="90"/>
      <c r="U147" s="91"/>
      <c r="V147" s="89">
        <f t="shared" si="12"/>
        <v>0</v>
      </c>
      <c r="W147" s="92">
        <f t="shared" si="13"/>
        <v>0</v>
      </c>
      <c r="X147" s="87"/>
      <c r="Y147" s="93"/>
      <c r="Z147" s="93"/>
      <c r="AA147" s="93"/>
      <c r="AB147" s="93"/>
      <c r="AC147" s="93"/>
      <c r="AD147" s="93"/>
      <c r="AE147" s="92" t="b">
        <f t="shared" si="14"/>
        <v>0</v>
      </c>
      <c r="AF147" s="87"/>
      <c r="AG147" s="178"/>
      <c r="AH147" s="87"/>
    </row>
    <row r="148" spans="1:34" s="253" customFormat="1" x14ac:dyDescent="0.2">
      <c r="A148" s="82"/>
      <c r="B148" s="83"/>
      <c r="C148" s="83"/>
      <c r="D148" s="84"/>
      <c r="E148" s="85"/>
      <c r="F148" s="191"/>
      <c r="G148" s="65"/>
      <c r="H148" s="66" t="e">
        <f t="shared" si="11"/>
        <v>#N/A</v>
      </c>
      <c r="I148" s="66"/>
      <c r="J148" s="86"/>
      <c r="K148" s="86"/>
      <c r="L148" s="87"/>
      <c r="M148" s="206"/>
      <c r="N148" s="211"/>
      <c r="O148" s="87"/>
      <c r="P148" s="211"/>
      <c r="Q148" s="88"/>
      <c r="R148" s="195"/>
      <c r="S148" s="89"/>
      <c r="T148" s="90"/>
      <c r="U148" s="91"/>
      <c r="V148" s="89">
        <f t="shared" si="12"/>
        <v>0</v>
      </c>
      <c r="W148" s="92">
        <f t="shared" si="13"/>
        <v>0</v>
      </c>
      <c r="X148" s="87"/>
      <c r="Y148" s="93"/>
      <c r="Z148" s="93"/>
      <c r="AA148" s="93"/>
      <c r="AB148" s="93"/>
      <c r="AC148" s="93"/>
      <c r="AD148" s="93"/>
      <c r="AE148" s="92" t="b">
        <f t="shared" si="14"/>
        <v>0</v>
      </c>
      <c r="AF148" s="87"/>
      <c r="AG148" s="178"/>
      <c r="AH148" s="87"/>
    </row>
    <row r="149" spans="1:34" s="253" customFormat="1" x14ac:dyDescent="0.2">
      <c r="A149" s="82"/>
      <c r="B149" s="83"/>
      <c r="C149" s="83"/>
      <c r="D149" s="84"/>
      <c r="E149" s="85"/>
      <c r="F149" s="191"/>
      <c r="G149" s="65"/>
      <c r="H149" s="66" t="e">
        <f t="shared" si="11"/>
        <v>#N/A</v>
      </c>
      <c r="I149" s="66"/>
      <c r="J149" s="86"/>
      <c r="K149" s="86"/>
      <c r="L149" s="87"/>
      <c r="M149" s="206"/>
      <c r="N149" s="211"/>
      <c r="O149" s="87"/>
      <c r="P149" s="211"/>
      <c r="Q149" s="88"/>
      <c r="R149" s="195"/>
      <c r="S149" s="89"/>
      <c r="T149" s="90"/>
      <c r="U149" s="91"/>
      <c r="V149" s="89">
        <f t="shared" ref="V149:V236" si="15">R149*T149</f>
        <v>0</v>
      </c>
      <c r="W149" s="92">
        <f t="shared" ref="W149:W236" si="16">IF(U149="no",(R149+S149+V149),R149+S149)</f>
        <v>0</v>
      </c>
      <c r="X149" s="87"/>
      <c r="Y149" s="93"/>
      <c r="Z149" s="93"/>
      <c r="AA149" s="93"/>
      <c r="AB149" s="93"/>
      <c r="AC149" s="93"/>
      <c r="AD149" s="93"/>
      <c r="AE149" s="92" t="b">
        <f t="shared" si="14"/>
        <v>0</v>
      </c>
      <c r="AF149" s="87"/>
      <c r="AG149" s="178"/>
      <c r="AH149" s="87"/>
    </row>
    <row r="150" spans="1:34" s="253" customFormat="1" x14ac:dyDescent="0.2">
      <c r="A150" s="82"/>
      <c r="B150" s="83"/>
      <c r="C150" s="83"/>
      <c r="D150" s="84"/>
      <c r="E150" s="85"/>
      <c r="F150" s="191"/>
      <c r="G150" s="65"/>
      <c r="H150" s="66" t="e">
        <f t="shared" si="11"/>
        <v>#N/A</v>
      </c>
      <c r="I150" s="66"/>
      <c r="J150" s="86"/>
      <c r="K150" s="86"/>
      <c r="L150" s="87"/>
      <c r="M150" s="206"/>
      <c r="N150" s="211"/>
      <c r="O150" s="87"/>
      <c r="P150" s="211"/>
      <c r="Q150" s="88"/>
      <c r="R150" s="195"/>
      <c r="S150" s="89"/>
      <c r="T150" s="90"/>
      <c r="U150" s="91"/>
      <c r="V150" s="89">
        <f t="shared" si="15"/>
        <v>0</v>
      </c>
      <c r="W150" s="92">
        <f t="shared" si="16"/>
        <v>0</v>
      </c>
      <c r="X150" s="87"/>
      <c r="Y150" s="93"/>
      <c r="Z150" s="93"/>
      <c r="AA150" s="93"/>
      <c r="AB150" s="93"/>
      <c r="AC150" s="93"/>
      <c r="AD150" s="93"/>
      <c r="AE150" s="92" t="b">
        <f t="shared" si="14"/>
        <v>0</v>
      </c>
      <c r="AF150" s="87"/>
      <c r="AG150" s="178"/>
      <c r="AH150" s="87"/>
    </row>
    <row r="151" spans="1:34" s="253" customFormat="1" x14ac:dyDescent="0.2">
      <c r="A151" s="82"/>
      <c r="B151" s="83"/>
      <c r="C151" s="83"/>
      <c r="D151" s="84"/>
      <c r="E151" s="85"/>
      <c r="F151" s="191"/>
      <c r="G151" s="65"/>
      <c r="H151" s="66" t="e">
        <f t="shared" si="11"/>
        <v>#N/A</v>
      </c>
      <c r="I151" s="66"/>
      <c r="J151" s="86"/>
      <c r="K151" s="86"/>
      <c r="L151" s="87"/>
      <c r="M151" s="206"/>
      <c r="N151" s="211"/>
      <c r="O151" s="87"/>
      <c r="P151" s="211"/>
      <c r="Q151" s="88"/>
      <c r="R151" s="195"/>
      <c r="S151" s="89"/>
      <c r="T151" s="90"/>
      <c r="U151" s="91"/>
      <c r="V151" s="89">
        <f t="shared" si="15"/>
        <v>0</v>
      </c>
      <c r="W151" s="92">
        <f t="shared" si="16"/>
        <v>0</v>
      </c>
      <c r="X151" s="87"/>
      <c r="Y151" s="93"/>
      <c r="Z151" s="93"/>
      <c r="AA151" s="93"/>
      <c r="AB151" s="93"/>
      <c r="AC151" s="93"/>
      <c r="AD151" s="93"/>
      <c r="AE151" s="92" t="b">
        <f t="shared" si="14"/>
        <v>0</v>
      </c>
      <c r="AF151" s="87"/>
      <c r="AG151" s="178"/>
      <c r="AH151" s="87"/>
    </row>
    <row r="152" spans="1:34" s="253" customFormat="1" x14ac:dyDescent="0.2">
      <c r="A152" s="82"/>
      <c r="B152" s="83"/>
      <c r="C152" s="83"/>
      <c r="D152" s="84"/>
      <c r="E152" s="85"/>
      <c r="F152" s="191"/>
      <c r="G152" s="65"/>
      <c r="H152" s="66" t="e">
        <f t="shared" si="11"/>
        <v>#N/A</v>
      </c>
      <c r="I152" s="66"/>
      <c r="J152" s="86"/>
      <c r="K152" s="86"/>
      <c r="L152" s="87"/>
      <c r="M152" s="206"/>
      <c r="N152" s="211"/>
      <c r="O152" s="87"/>
      <c r="P152" s="211"/>
      <c r="Q152" s="88"/>
      <c r="R152" s="195"/>
      <c r="S152" s="89"/>
      <c r="T152" s="90"/>
      <c r="U152" s="91"/>
      <c r="V152" s="89">
        <f t="shared" si="15"/>
        <v>0</v>
      </c>
      <c r="W152" s="92">
        <f t="shared" si="16"/>
        <v>0</v>
      </c>
      <c r="X152" s="87"/>
      <c r="Y152" s="93"/>
      <c r="Z152" s="93"/>
      <c r="AA152" s="93"/>
      <c r="AB152" s="93"/>
      <c r="AC152" s="93"/>
      <c r="AD152" s="93"/>
      <c r="AE152" s="92" t="b">
        <f t="shared" si="14"/>
        <v>0</v>
      </c>
      <c r="AF152" s="87"/>
      <c r="AG152" s="178"/>
      <c r="AH152" s="87"/>
    </row>
    <row r="153" spans="1:34" s="67" customFormat="1" x14ac:dyDescent="0.2">
      <c r="A153" s="82"/>
      <c r="B153" s="83"/>
      <c r="C153" s="83"/>
      <c r="D153" s="84"/>
      <c r="E153" s="85"/>
      <c r="F153" s="191"/>
      <c r="G153" s="65"/>
      <c r="H153" s="66" t="e">
        <f t="shared" si="11"/>
        <v>#N/A</v>
      </c>
      <c r="I153" s="66"/>
      <c r="J153" s="86"/>
      <c r="K153" s="86"/>
      <c r="L153" s="87"/>
      <c r="M153" s="206"/>
      <c r="N153" s="211"/>
      <c r="O153" s="87"/>
      <c r="P153" s="211"/>
      <c r="Q153" s="88"/>
      <c r="R153" s="195"/>
      <c r="S153" s="89"/>
      <c r="T153" s="90"/>
      <c r="U153" s="91"/>
      <c r="V153" s="89">
        <f t="shared" si="15"/>
        <v>0</v>
      </c>
      <c r="W153" s="92">
        <f t="shared" si="16"/>
        <v>0</v>
      </c>
      <c r="X153" s="87"/>
      <c r="Y153" s="93"/>
      <c r="Z153" s="93"/>
      <c r="AA153" s="93"/>
      <c r="AB153" s="93"/>
      <c r="AC153" s="93"/>
      <c r="AD153" s="93"/>
      <c r="AE153" s="92" t="b">
        <f t="shared" si="14"/>
        <v>0</v>
      </c>
      <c r="AF153" s="87"/>
      <c r="AG153" s="178"/>
      <c r="AH153" s="87"/>
    </row>
    <row r="154" spans="1:34" s="67" customFormat="1" x14ac:dyDescent="0.2">
      <c r="A154" s="82"/>
      <c r="B154" s="83"/>
      <c r="C154" s="83"/>
      <c r="D154" s="84"/>
      <c r="E154" s="85"/>
      <c r="F154" s="191"/>
      <c r="G154" s="65"/>
      <c r="H154" s="66" t="e">
        <f t="shared" si="11"/>
        <v>#N/A</v>
      </c>
      <c r="I154" s="66"/>
      <c r="J154" s="86"/>
      <c r="K154" s="86"/>
      <c r="L154" s="87"/>
      <c r="M154" s="206"/>
      <c r="N154" s="211"/>
      <c r="O154" s="87"/>
      <c r="P154" s="211"/>
      <c r="Q154" s="88"/>
      <c r="R154" s="195"/>
      <c r="S154" s="89"/>
      <c r="T154" s="90"/>
      <c r="U154" s="91"/>
      <c r="V154" s="89">
        <f t="shared" si="15"/>
        <v>0</v>
      </c>
      <c r="W154" s="92">
        <f t="shared" si="16"/>
        <v>0</v>
      </c>
      <c r="X154" s="87"/>
      <c r="Y154" s="93"/>
      <c r="Z154" s="93"/>
      <c r="AA154" s="93"/>
      <c r="AB154" s="93"/>
      <c r="AC154" s="93"/>
      <c r="AD154" s="93"/>
      <c r="AE154" s="92" t="b">
        <f t="shared" si="14"/>
        <v>0</v>
      </c>
      <c r="AF154" s="87"/>
      <c r="AG154" s="178"/>
      <c r="AH154" s="87"/>
    </row>
    <row r="155" spans="1:34" s="67" customFormat="1" x14ac:dyDescent="0.2">
      <c r="A155" s="82"/>
      <c r="B155" s="83"/>
      <c r="C155" s="83"/>
      <c r="D155" s="84"/>
      <c r="E155" s="85"/>
      <c r="F155" s="191"/>
      <c r="G155" s="65"/>
      <c r="H155" s="66" t="e">
        <f t="shared" si="11"/>
        <v>#N/A</v>
      </c>
      <c r="I155" s="66"/>
      <c r="J155" s="86"/>
      <c r="K155" s="86"/>
      <c r="L155" s="87"/>
      <c r="M155" s="206"/>
      <c r="N155" s="211"/>
      <c r="O155" s="87"/>
      <c r="P155" s="211"/>
      <c r="Q155" s="88"/>
      <c r="R155" s="195"/>
      <c r="S155" s="89"/>
      <c r="T155" s="90"/>
      <c r="U155" s="91"/>
      <c r="V155" s="89">
        <f t="shared" si="15"/>
        <v>0</v>
      </c>
      <c r="W155" s="92">
        <f t="shared" si="16"/>
        <v>0</v>
      </c>
      <c r="X155" s="87"/>
      <c r="Y155" s="93"/>
      <c r="Z155" s="93"/>
      <c r="AA155" s="93"/>
      <c r="AB155" s="93"/>
      <c r="AC155" s="93"/>
      <c r="AD155" s="93"/>
      <c r="AE155" s="92" t="b">
        <f t="shared" si="14"/>
        <v>0</v>
      </c>
      <c r="AF155" s="87"/>
      <c r="AG155" s="178"/>
      <c r="AH155" s="87"/>
    </row>
    <row r="156" spans="1:34" s="67" customFormat="1" x14ac:dyDescent="0.2">
      <c r="A156" s="82"/>
      <c r="B156" s="83"/>
      <c r="C156" s="83"/>
      <c r="D156" s="84"/>
      <c r="E156" s="85"/>
      <c r="F156" s="191"/>
      <c r="G156" s="65"/>
      <c r="H156" s="66" t="e">
        <f t="shared" ref="H156:H243" si="17">VLOOKUP(G156,G$690:H$947,2)</f>
        <v>#N/A</v>
      </c>
      <c r="I156" s="66"/>
      <c r="J156" s="86"/>
      <c r="K156" s="86"/>
      <c r="L156" s="87"/>
      <c r="M156" s="206"/>
      <c r="N156" s="211"/>
      <c r="O156" s="87"/>
      <c r="P156" s="211"/>
      <c r="Q156" s="88"/>
      <c r="R156" s="195"/>
      <c r="S156" s="89"/>
      <c r="T156" s="90"/>
      <c r="U156" s="91"/>
      <c r="V156" s="89">
        <f t="shared" si="15"/>
        <v>0</v>
      </c>
      <c r="W156" s="92">
        <f t="shared" si="16"/>
        <v>0</v>
      </c>
      <c r="X156" s="87"/>
      <c r="Y156" s="93"/>
      <c r="Z156" s="93"/>
      <c r="AA156" s="93"/>
      <c r="AB156" s="93"/>
      <c r="AC156" s="93"/>
      <c r="AD156" s="93"/>
      <c r="AE156" s="92" t="b">
        <f t="shared" si="14"/>
        <v>0</v>
      </c>
      <c r="AF156" s="87"/>
      <c r="AG156" s="178"/>
      <c r="AH156" s="87"/>
    </row>
    <row r="157" spans="1:34" s="182" customFormat="1" x14ac:dyDescent="0.2">
      <c r="A157" s="82"/>
      <c r="B157" s="83"/>
      <c r="C157" s="83"/>
      <c r="D157" s="84"/>
      <c r="E157" s="85"/>
      <c r="F157" s="191"/>
      <c r="G157" s="65"/>
      <c r="H157" s="66" t="e">
        <f t="shared" si="17"/>
        <v>#N/A</v>
      </c>
      <c r="I157" s="66"/>
      <c r="J157" s="86"/>
      <c r="K157" s="86"/>
      <c r="L157" s="87"/>
      <c r="M157" s="206"/>
      <c r="N157" s="211"/>
      <c r="O157" s="87"/>
      <c r="P157" s="211"/>
      <c r="Q157" s="88"/>
      <c r="R157" s="195"/>
      <c r="S157" s="89"/>
      <c r="T157" s="90"/>
      <c r="U157" s="91"/>
      <c r="V157" s="89">
        <f t="shared" si="15"/>
        <v>0</v>
      </c>
      <c r="W157" s="92">
        <f t="shared" si="16"/>
        <v>0</v>
      </c>
      <c r="X157" s="87"/>
      <c r="Y157" s="93"/>
      <c r="Z157" s="93"/>
      <c r="AA157" s="93"/>
      <c r="AB157" s="93"/>
      <c r="AC157" s="93"/>
      <c r="AD157" s="93"/>
      <c r="AE157" s="92" t="b">
        <f t="shared" si="14"/>
        <v>0</v>
      </c>
      <c r="AF157" s="87"/>
      <c r="AG157" s="178"/>
      <c r="AH157" s="87"/>
    </row>
    <row r="158" spans="1:34" s="183" customFormat="1" x14ac:dyDescent="0.2">
      <c r="A158" s="82"/>
      <c r="B158" s="83"/>
      <c r="C158" s="83"/>
      <c r="D158" s="84"/>
      <c r="E158" s="85"/>
      <c r="F158" s="191"/>
      <c r="G158" s="65"/>
      <c r="H158" s="66" t="e">
        <f t="shared" si="17"/>
        <v>#N/A</v>
      </c>
      <c r="I158" s="66"/>
      <c r="J158" s="86"/>
      <c r="K158" s="86"/>
      <c r="L158" s="87"/>
      <c r="M158" s="206"/>
      <c r="N158" s="211"/>
      <c r="O158" s="87"/>
      <c r="P158" s="211"/>
      <c r="Q158" s="88"/>
      <c r="R158" s="195"/>
      <c r="S158" s="89"/>
      <c r="T158" s="90"/>
      <c r="U158" s="91"/>
      <c r="V158" s="89">
        <f t="shared" si="15"/>
        <v>0</v>
      </c>
      <c r="W158" s="92">
        <f t="shared" si="16"/>
        <v>0</v>
      </c>
      <c r="X158" s="87"/>
      <c r="Y158" s="93"/>
      <c r="Z158" s="93"/>
      <c r="AA158" s="93"/>
      <c r="AB158" s="93"/>
      <c r="AC158" s="93"/>
      <c r="AD158" s="93"/>
      <c r="AE158" s="92" t="b">
        <f t="shared" si="14"/>
        <v>0</v>
      </c>
      <c r="AF158" s="87"/>
      <c r="AG158" s="178"/>
      <c r="AH158" s="87"/>
    </row>
    <row r="159" spans="1:34" s="187" customFormat="1" x14ac:dyDescent="0.2">
      <c r="A159" s="82"/>
      <c r="B159" s="83"/>
      <c r="C159" s="83"/>
      <c r="D159" s="84"/>
      <c r="E159" s="85"/>
      <c r="F159" s="191"/>
      <c r="G159" s="65"/>
      <c r="H159" s="66" t="e">
        <f t="shared" si="17"/>
        <v>#N/A</v>
      </c>
      <c r="I159" s="66"/>
      <c r="J159" s="86"/>
      <c r="K159" s="86"/>
      <c r="L159" s="87"/>
      <c r="M159" s="206"/>
      <c r="N159" s="211"/>
      <c r="O159" s="87"/>
      <c r="P159" s="211"/>
      <c r="Q159" s="88"/>
      <c r="R159" s="195"/>
      <c r="S159" s="89"/>
      <c r="T159" s="90"/>
      <c r="U159" s="91"/>
      <c r="V159" s="89">
        <f t="shared" si="15"/>
        <v>0</v>
      </c>
      <c r="W159" s="92">
        <f t="shared" si="16"/>
        <v>0</v>
      </c>
      <c r="X159" s="87"/>
      <c r="Y159" s="93"/>
      <c r="Z159" s="93"/>
      <c r="AA159" s="93"/>
      <c r="AB159" s="93"/>
      <c r="AC159" s="93"/>
      <c r="AD159" s="93"/>
      <c r="AE159" s="92" t="b">
        <f t="shared" si="14"/>
        <v>0</v>
      </c>
      <c r="AF159" s="87"/>
      <c r="AG159" s="178"/>
      <c r="AH159" s="87"/>
    </row>
    <row r="160" spans="1:34" s="187" customFormat="1" x14ac:dyDescent="0.2">
      <c r="A160" s="82"/>
      <c r="B160" s="83"/>
      <c r="C160" s="83"/>
      <c r="D160" s="84"/>
      <c r="E160" s="85"/>
      <c r="F160" s="191"/>
      <c r="G160" s="65"/>
      <c r="H160" s="66" t="e">
        <f t="shared" si="17"/>
        <v>#N/A</v>
      </c>
      <c r="I160" s="66"/>
      <c r="J160" s="86"/>
      <c r="K160" s="86"/>
      <c r="L160" s="87"/>
      <c r="M160" s="206"/>
      <c r="N160" s="211"/>
      <c r="O160" s="87"/>
      <c r="P160" s="211"/>
      <c r="Q160" s="88"/>
      <c r="R160" s="195"/>
      <c r="S160" s="89"/>
      <c r="T160" s="90"/>
      <c r="U160" s="91"/>
      <c r="V160" s="89">
        <f t="shared" si="15"/>
        <v>0</v>
      </c>
      <c r="W160" s="92">
        <f t="shared" si="16"/>
        <v>0</v>
      </c>
      <c r="X160" s="87"/>
      <c r="Y160" s="93"/>
      <c r="Z160" s="93"/>
      <c r="AA160" s="93"/>
      <c r="AB160" s="93"/>
      <c r="AC160" s="93"/>
      <c r="AD160" s="93"/>
      <c r="AE160" s="92" t="b">
        <f t="shared" si="14"/>
        <v>0</v>
      </c>
      <c r="AF160" s="87"/>
      <c r="AG160" s="178"/>
      <c r="AH160" s="87"/>
    </row>
    <row r="161" spans="1:34" s="187" customFormat="1" x14ac:dyDescent="0.2">
      <c r="A161" s="82"/>
      <c r="B161" s="83"/>
      <c r="C161" s="83"/>
      <c r="D161" s="84"/>
      <c r="E161" s="85"/>
      <c r="F161" s="191"/>
      <c r="G161" s="65"/>
      <c r="H161" s="66" t="e">
        <f t="shared" si="17"/>
        <v>#N/A</v>
      </c>
      <c r="I161" s="66"/>
      <c r="J161" s="86"/>
      <c r="K161" s="86"/>
      <c r="L161" s="87"/>
      <c r="M161" s="206"/>
      <c r="N161" s="211"/>
      <c r="O161" s="87"/>
      <c r="P161" s="211"/>
      <c r="Q161" s="88"/>
      <c r="R161" s="195"/>
      <c r="S161" s="89"/>
      <c r="T161" s="90"/>
      <c r="U161" s="91"/>
      <c r="V161" s="89">
        <f t="shared" si="15"/>
        <v>0</v>
      </c>
      <c r="W161" s="92">
        <f t="shared" si="16"/>
        <v>0</v>
      </c>
      <c r="X161" s="87"/>
      <c r="Y161" s="93"/>
      <c r="Z161" s="93"/>
      <c r="AA161" s="93"/>
      <c r="AB161" s="93"/>
      <c r="AC161" s="93"/>
      <c r="AD161" s="93"/>
      <c r="AE161" s="92" t="b">
        <f t="shared" si="14"/>
        <v>0</v>
      </c>
      <c r="AF161" s="87"/>
      <c r="AG161" s="178"/>
      <c r="AH161" s="87"/>
    </row>
    <row r="162" spans="1:34" s="187" customFormat="1" x14ac:dyDescent="0.2">
      <c r="A162" s="82"/>
      <c r="B162" s="83"/>
      <c r="C162" s="83"/>
      <c r="D162" s="84"/>
      <c r="E162" s="85"/>
      <c r="F162" s="191"/>
      <c r="G162" s="65"/>
      <c r="H162" s="66" t="e">
        <f t="shared" si="17"/>
        <v>#N/A</v>
      </c>
      <c r="I162" s="66"/>
      <c r="J162" s="86"/>
      <c r="K162" s="86"/>
      <c r="L162" s="87"/>
      <c r="M162" s="206"/>
      <c r="N162" s="211"/>
      <c r="O162" s="87"/>
      <c r="P162" s="211"/>
      <c r="Q162" s="88"/>
      <c r="R162" s="195"/>
      <c r="S162" s="89"/>
      <c r="T162" s="90"/>
      <c r="U162" s="91"/>
      <c r="V162" s="89">
        <f t="shared" si="15"/>
        <v>0</v>
      </c>
      <c r="W162" s="92">
        <f t="shared" si="16"/>
        <v>0</v>
      </c>
      <c r="X162" s="87"/>
      <c r="Y162" s="93"/>
      <c r="Z162" s="93"/>
      <c r="AA162" s="93"/>
      <c r="AB162" s="93"/>
      <c r="AC162" s="93"/>
      <c r="AD162" s="93"/>
      <c r="AE162" s="92" t="b">
        <f t="shared" si="14"/>
        <v>0</v>
      </c>
      <c r="AF162" s="87"/>
      <c r="AG162" s="178"/>
      <c r="AH162" s="87"/>
    </row>
    <row r="163" spans="1:34" s="187" customFormat="1" x14ac:dyDescent="0.2">
      <c r="A163" s="82"/>
      <c r="B163" s="83"/>
      <c r="C163" s="83"/>
      <c r="D163" s="84"/>
      <c r="E163" s="85"/>
      <c r="F163" s="191"/>
      <c r="G163" s="65"/>
      <c r="H163" s="66" t="e">
        <f t="shared" si="17"/>
        <v>#N/A</v>
      </c>
      <c r="I163" s="66"/>
      <c r="J163" s="86"/>
      <c r="K163" s="86"/>
      <c r="L163" s="87"/>
      <c r="M163" s="206"/>
      <c r="N163" s="211"/>
      <c r="O163" s="87"/>
      <c r="P163" s="211"/>
      <c r="Q163" s="88"/>
      <c r="R163" s="195"/>
      <c r="S163" s="89"/>
      <c r="T163" s="90"/>
      <c r="U163" s="91"/>
      <c r="V163" s="89">
        <f t="shared" si="15"/>
        <v>0</v>
      </c>
      <c r="W163" s="92">
        <f t="shared" si="16"/>
        <v>0</v>
      </c>
      <c r="X163" s="87"/>
      <c r="Y163" s="93"/>
      <c r="Z163" s="93"/>
      <c r="AA163" s="93"/>
      <c r="AB163" s="93"/>
      <c r="AC163" s="93"/>
      <c r="AD163" s="93"/>
      <c r="AE163" s="92" t="b">
        <f t="shared" si="14"/>
        <v>0</v>
      </c>
      <c r="AF163" s="87"/>
      <c r="AG163" s="178"/>
      <c r="AH163" s="87"/>
    </row>
    <row r="164" spans="1:34" s="253" customFormat="1" x14ac:dyDescent="0.2">
      <c r="A164" s="82"/>
      <c r="B164" s="83"/>
      <c r="C164" s="83"/>
      <c r="D164" s="84"/>
      <c r="E164" s="85"/>
      <c r="F164" s="191"/>
      <c r="G164" s="65"/>
      <c r="H164" s="66" t="e">
        <f t="shared" si="17"/>
        <v>#N/A</v>
      </c>
      <c r="I164" s="66"/>
      <c r="J164" s="86"/>
      <c r="K164" s="86"/>
      <c r="L164" s="87"/>
      <c r="M164" s="206"/>
      <c r="N164" s="211"/>
      <c r="O164" s="87"/>
      <c r="P164" s="211"/>
      <c r="Q164" s="88"/>
      <c r="R164" s="195"/>
      <c r="S164" s="89"/>
      <c r="T164" s="90"/>
      <c r="U164" s="91"/>
      <c r="V164" s="89">
        <f t="shared" si="15"/>
        <v>0</v>
      </c>
      <c r="W164" s="92">
        <f t="shared" si="16"/>
        <v>0</v>
      </c>
      <c r="X164" s="87"/>
      <c r="Y164" s="93"/>
      <c r="Z164" s="93"/>
      <c r="AA164" s="93"/>
      <c r="AB164" s="93"/>
      <c r="AC164" s="93"/>
      <c r="AD164" s="93"/>
      <c r="AE164" s="92" t="b">
        <f t="shared" si="14"/>
        <v>0</v>
      </c>
      <c r="AF164" s="87"/>
      <c r="AG164" s="178"/>
      <c r="AH164" s="87"/>
    </row>
    <row r="165" spans="1:34" s="253" customFormat="1" x14ac:dyDescent="0.2">
      <c r="A165" s="82"/>
      <c r="B165" s="83"/>
      <c r="C165" s="83"/>
      <c r="D165" s="84"/>
      <c r="E165" s="85"/>
      <c r="F165" s="191"/>
      <c r="G165" s="65"/>
      <c r="H165" s="66" t="e">
        <f t="shared" si="17"/>
        <v>#N/A</v>
      </c>
      <c r="I165" s="66"/>
      <c r="J165" s="86"/>
      <c r="K165" s="86"/>
      <c r="L165" s="87"/>
      <c r="M165" s="206"/>
      <c r="N165" s="211"/>
      <c r="O165" s="87"/>
      <c r="P165" s="211"/>
      <c r="Q165" s="88"/>
      <c r="R165" s="195"/>
      <c r="S165" s="89"/>
      <c r="T165" s="90"/>
      <c r="U165" s="91"/>
      <c r="V165" s="89">
        <f t="shared" si="15"/>
        <v>0</v>
      </c>
      <c r="W165" s="92">
        <f t="shared" si="16"/>
        <v>0</v>
      </c>
      <c r="X165" s="87"/>
      <c r="Y165" s="93"/>
      <c r="Z165" s="93"/>
      <c r="AA165" s="93"/>
      <c r="AB165" s="93"/>
      <c r="AC165" s="93"/>
      <c r="AD165" s="93"/>
      <c r="AE165" s="92" t="b">
        <f t="shared" si="14"/>
        <v>0</v>
      </c>
      <c r="AF165" s="87"/>
      <c r="AG165" s="178"/>
      <c r="AH165" s="87"/>
    </row>
    <row r="166" spans="1:34" s="253" customFormat="1" x14ac:dyDescent="0.2">
      <c r="A166" s="82"/>
      <c r="B166" s="83"/>
      <c r="C166" s="83"/>
      <c r="D166" s="84"/>
      <c r="E166" s="85"/>
      <c r="F166" s="191"/>
      <c r="G166" s="65"/>
      <c r="H166" s="66" t="e">
        <f t="shared" si="17"/>
        <v>#N/A</v>
      </c>
      <c r="I166" s="66"/>
      <c r="J166" s="86"/>
      <c r="K166" s="86"/>
      <c r="L166" s="87"/>
      <c r="M166" s="206"/>
      <c r="N166" s="211"/>
      <c r="O166" s="87"/>
      <c r="P166" s="211"/>
      <c r="Q166" s="88"/>
      <c r="R166" s="195"/>
      <c r="S166" s="89"/>
      <c r="T166" s="90"/>
      <c r="U166" s="91"/>
      <c r="V166" s="89">
        <f t="shared" si="15"/>
        <v>0</v>
      </c>
      <c r="W166" s="92">
        <f t="shared" si="16"/>
        <v>0</v>
      </c>
      <c r="X166" s="87"/>
      <c r="Y166" s="93"/>
      <c r="Z166" s="93"/>
      <c r="AA166" s="93"/>
      <c r="AB166" s="93"/>
      <c r="AC166" s="93"/>
      <c r="AD166" s="93"/>
      <c r="AE166" s="92" t="b">
        <f t="shared" si="14"/>
        <v>0</v>
      </c>
      <c r="AF166" s="87"/>
      <c r="AG166" s="178"/>
      <c r="AH166" s="87"/>
    </row>
    <row r="167" spans="1:34" s="253" customFormat="1" x14ac:dyDescent="0.2">
      <c r="A167" s="82"/>
      <c r="B167" s="83"/>
      <c r="C167" s="83"/>
      <c r="D167" s="84"/>
      <c r="E167" s="85"/>
      <c r="F167" s="191"/>
      <c r="G167" s="65"/>
      <c r="H167" s="66" t="e">
        <f t="shared" si="17"/>
        <v>#N/A</v>
      </c>
      <c r="I167" s="66"/>
      <c r="J167" s="86"/>
      <c r="K167" s="86"/>
      <c r="L167" s="87"/>
      <c r="M167" s="206"/>
      <c r="N167" s="211"/>
      <c r="O167" s="87"/>
      <c r="P167" s="211"/>
      <c r="Q167" s="88"/>
      <c r="R167" s="195"/>
      <c r="S167" s="89"/>
      <c r="T167" s="90"/>
      <c r="U167" s="91"/>
      <c r="V167" s="89">
        <f t="shared" si="15"/>
        <v>0</v>
      </c>
      <c r="W167" s="92">
        <f t="shared" si="16"/>
        <v>0</v>
      </c>
      <c r="X167" s="87"/>
      <c r="Y167" s="93"/>
      <c r="Z167" s="93"/>
      <c r="AA167" s="93"/>
      <c r="AB167" s="93"/>
      <c r="AC167" s="93"/>
      <c r="AD167" s="93"/>
      <c r="AE167" s="92" t="b">
        <f t="shared" si="14"/>
        <v>0</v>
      </c>
      <c r="AF167" s="87"/>
      <c r="AG167" s="178"/>
      <c r="AH167" s="87"/>
    </row>
    <row r="168" spans="1:34" s="253" customFormat="1" x14ac:dyDescent="0.2">
      <c r="A168" s="82"/>
      <c r="B168" s="83"/>
      <c r="C168" s="83"/>
      <c r="D168" s="84"/>
      <c r="E168" s="85"/>
      <c r="F168" s="191"/>
      <c r="G168" s="65"/>
      <c r="H168" s="66" t="e">
        <f t="shared" si="17"/>
        <v>#N/A</v>
      </c>
      <c r="I168" s="66"/>
      <c r="J168" s="86"/>
      <c r="K168" s="86"/>
      <c r="L168" s="87"/>
      <c r="M168" s="206"/>
      <c r="N168" s="211"/>
      <c r="O168" s="87"/>
      <c r="P168" s="211"/>
      <c r="Q168" s="88"/>
      <c r="R168" s="195"/>
      <c r="S168" s="89"/>
      <c r="T168" s="90"/>
      <c r="U168" s="91"/>
      <c r="V168" s="89">
        <f t="shared" si="15"/>
        <v>0</v>
      </c>
      <c r="W168" s="92">
        <f t="shared" si="16"/>
        <v>0</v>
      </c>
      <c r="X168" s="87"/>
      <c r="Y168" s="93"/>
      <c r="Z168" s="93"/>
      <c r="AA168" s="93"/>
      <c r="AB168" s="93"/>
      <c r="AC168" s="93"/>
      <c r="AD168" s="93"/>
      <c r="AE168" s="92" t="b">
        <f t="shared" si="14"/>
        <v>0</v>
      </c>
      <c r="AF168" s="87"/>
      <c r="AG168" s="178"/>
      <c r="AH168" s="87"/>
    </row>
    <row r="169" spans="1:34" s="253" customFormat="1" x14ac:dyDescent="0.2">
      <c r="A169" s="82"/>
      <c r="B169" s="83"/>
      <c r="C169" s="83"/>
      <c r="D169" s="84"/>
      <c r="E169" s="85"/>
      <c r="F169" s="191"/>
      <c r="G169" s="65"/>
      <c r="H169" s="66" t="e">
        <f t="shared" si="17"/>
        <v>#N/A</v>
      </c>
      <c r="I169" s="66"/>
      <c r="J169" s="86"/>
      <c r="K169" s="86"/>
      <c r="L169" s="87"/>
      <c r="M169" s="206"/>
      <c r="N169" s="211"/>
      <c r="O169" s="87"/>
      <c r="P169" s="211"/>
      <c r="Q169" s="88"/>
      <c r="R169" s="195"/>
      <c r="S169" s="89"/>
      <c r="T169" s="90"/>
      <c r="U169" s="91"/>
      <c r="V169" s="89">
        <f t="shared" si="15"/>
        <v>0</v>
      </c>
      <c r="W169" s="92">
        <f t="shared" si="16"/>
        <v>0</v>
      </c>
      <c r="X169" s="87"/>
      <c r="Y169" s="93"/>
      <c r="Z169" s="93"/>
      <c r="AA169" s="93"/>
      <c r="AB169" s="93"/>
      <c r="AC169" s="93"/>
      <c r="AD169" s="93"/>
      <c r="AE169" s="92" t="b">
        <f t="shared" si="14"/>
        <v>0</v>
      </c>
      <c r="AF169" s="87"/>
      <c r="AG169" s="178"/>
      <c r="AH169" s="87"/>
    </row>
    <row r="170" spans="1:34" s="253" customFormat="1" x14ac:dyDescent="0.2">
      <c r="A170" s="82"/>
      <c r="B170" s="83"/>
      <c r="C170" s="83"/>
      <c r="D170" s="84"/>
      <c r="E170" s="85"/>
      <c r="F170" s="191"/>
      <c r="G170" s="65"/>
      <c r="H170" s="66" t="e">
        <f t="shared" si="17"/>
        <v>#N/A</v>
      </c>
      <c r="I170" s="66"/>
      <c r="J170" s="86"/>
      <c r="K170" s="86"/>
      <c r="L170" s="87"/>
      <c r="M170" s="206"/>
      <c r="N170" s="211"/>
      <c r="O170" s="87"/>
      <c r="P170" s="211"/>
      <c r="Q170" s="88"/>
      <c r="R170" s="195"/>
      <c r="S170" s="89"/>
      <c r="T170" s="90"/>
      <c r="U170" s="91"/>
      <c r="V170" s="89">
        <f t="shared" si="15"/>
        <v>0</v>
      </c>
      <c r="W170" s="92">
        <f t="shared" si="16"/>
        <v>0</v>
      </c>
      <c r="X170" s="87"/>
      <c r="Y170" s="93"/>
      <c r="Z170" s="93"/>
      <c r="AA170" s="93"/>
      <c r="AB170" s="93"/>
      <c r="AC170" s="93"/>
      <c r="AD170" s="93"/>
      <c r="AE170" s="92" t="b">
        <f t="shared" si="14"/>
        <v>0</v>
      </c>
      <c r="AF170" s="87"/>
      <c r="AG170" s="178"/>
      <c r="AH170" s="87"/>
    </row>
    <row r="171" spans="1:34" s="253" customFormat="1" x14ac:dyDescent="0.2">
      <c r="A171" s="82"/>
      <c r="B171" s="83"/>
      <c r="C171" s="83"/>
      <c r="D171" s="84"/>
      <c r="E171" s="85"/>
      <c r="F171" s="191"/>
      <c r="G171" s="65"/>
      <c r="H171" s="66" t="e">
        <f t="shared" si="17"/>
        <v>#N/A</v>
      </c>
      <c r="I171" s="66"/>
      <c r="J171" s="86"/>
      <c r="K171" s="86"/>
      <c r="L171" s="87"/>
      <c r="M171" s="206"/>
      <c r="N171" s="211"/>
      <c r="O171" s="87"/>
      <c r="P171" s="211"/>
      <c r="Q171" s="88"/>
      <c r="R171" s="195"/>
      <c r="S171" s="89"/>
      <c r="T171" s="90"/>
      <c r="U171" s="91"/>
      <c r="V171" s="89">
        <f t="shared" si="15"/>
        <v>0</v>
      </c>
      <c r="W171" s="92">
        <f t="shared" si="16"/>
        <v>0</v>
      </c>
      <c r="X171" s="87"/>
      <c r="Y171" s="93"/>
      <c r="Z171" s="93"/>
      <c r="AA171" s="93"/>
      <c r="AB171" s="93"/>
      <c r="AC171" s="93"/>
      <c r="AD171" s="93"/>
      <c r="AE171" s="92" t="b">
        <f t="shared" si="14"/>
        <v>0</v>
      </c>
      <c r="AF171" s="87"/>
      <c r="AG171" s="178"/>
      <c r="AH171" s="87"/>
    </row>
    <row r="172" spans="1:34" s="253" customFormat="1" x14ac:dyDescent="0.2">
      <c r="A172" s="82"/>
      <c r="B172" s="83"/>
      <c r="C172" s="83"/>
      <c r="D172" s="84"/>
      <c r="E172" s="85"/>
      <c r="F172" s="191"/>
      <c r="G172" s="65"/>
      <c r="H172" s="66" t="e">
        <f t="shared" si="17"/>
        <v>#N/A</v>
      </c>
      <c r="I172" s="66"/>
      <c r="J172" s="86"/>
      <c r="K172" s="86"/>
      <c r="L172" s="87"/>
      <c r="M172" s="206"/>
      <c r="N172" s="211"/>
      <c r="O172" s="87"/>
      <c r="P172" s="211"/>
      <c r="Q172" s="88"/>
      <c r="R172" s="195"/>
      <c r="S172" s="89"/>
      <c r="T172" s="90"/>
      <c r="U172" s="91"/>
      <c r="V172" s="89">
        <f t="shared" si="15"/>
        <v>0</v>
      </c>
      <c r="W172" s="92">
        <f t="shared" si="16"/>
        <v>0</v>
      </c>
      <c r="X172" s="87"/>
      <c r="Y172" s="93"/>
      <c r="Z172" s="93"/>
      <c r="AA172" s="93"/>
      <c r="AB172" s="93"/>
      <c r="AC172" s="93"/>
      <c r="AD172" s="93"/>
      <c r="AE172" s="92" t="b">
        <f t="shared" si="14"/>
        <v>0</v>
      </c>
      <c r="AF172" s="87"/>
      <c r="AG172" s="178"/>
      <c r="AH172" s="87"/>
    </row>
    <row r="173" spans="1:34" s="253" customFormat="1" x14ac:dyDescent="0.2">
      <c r="A173" s="82"/>
      <c r="B173" s="83"/>
      <c r="C173" s="83"/>
      <c r="D173" s="84"/>
      <c r="E173" s="85"/>
      <c r="F173" s="191"/>
      <c r="G173" s="65"/>
      <c r="H173" s="66" t="e">
        <f t="shared" si="17"/>
        <v>#N/A</v>
      </c>
      <c r="I173" s="66"/>
      <c r="J173" s="86"/>
      <c r="K173" s="86"/>
      <c r="L173" s="87"/>
      <c r="M173" s="206"/>
      <c r="N173" s="211"/>
      <c r="O173" s="87"/>
      <c r="P173" s="211"/>
      <c r="Q173" s="88"/>
      <c r="R173" s="195"/>
      <c r="S173" s="89"/>
      <c r="T173" s="90"/>
      <c r="U173" s="91"/>
      <c r="V173" s="89">
        <f t="shared" si="15"/>
        <v>0</v>
      </c>
      <c r="W173" s="92">
        <f t="shared" si="16"/>
        <v>0</v>
      </c>
      <c r="X173" s="87"/>
      <c r="Y173" s="93"/>
      <c r="Z173" s="93"/>
      <c r="AA173" s="93"/>
      <c r="AB173" s="93"/>
      <c r="AC173" s="93"/>
      <c r="AD173" s="93"/>
      <c r="AE173" s="92" t="b">
        <f t="shared" si="14"/>
        <v>0</v>
      </c>
      <c r="AF173" s="87"/>
      <c r="AG173" s="178"/>
      <c r="AH173" s="87"/>
    </row>
    <row r="174" spans="1:34" s="253" customFormat="1" x14ac:dyDescent="0.2">
      <c r="A174" s="82"/>
      <c r="B174" s="83"/>
      <c r="C174" s="83"/>
      <c r="D174" s="84"/>
      <c r="E174" s="85"/>
      <c r="F174" s="191"/>
      <c r="G174" s="65"/>
      <c r="H174" s="66" t="e">
        <f t="shared" si="17"/>
        <v>#N/A</v>
      </c>
      <c r="I174" s="66"/>
      <c r="J174" s="86"/>
      <c r="K174" s="86"/>
      <c r="L174" s="87"/>
      <c r="M174" s="206"/>
      <c r="N174" s="211"/>
      <c r="O174" s="87"/>
      <c r="P174" s="211"/>
      <c r="Q174" s="88"/>
      <c r="R174" s="195"/>
      <c r="S174" s="89"/>
      <c r="T174" s="90"/>
      <c r="U174" s="91"/>
      <c r="V174" s="89">
        <f t="shared" si="15"/>
        <v>0</v>
      </c>
      <c r="W174" s="92">
        <f t="shared" si="16"/>
        <v>0</v>
      </c>
      <c r="X174" s="87"/>
      <c r="Y174" s="93"/>
      <c r="Z174" s="93"/>
      <c r="AA174" s="93"/>
      <c r="AB174" s="93"/>
      <c r="AC174" s="93"/>
      <c r="AD174" s="93"/>
      <c r="AE174" s="92" t="b">
        <f t="shared" si="14"/>
        <v>0</v>
      </c>
      <c r="AF174" s="87"/>
      <c r="AG174" s="178"/>
      <c r="AH174" s="87"/>
    </row>
    <row r="175" spans="1:34" s="253" customFormat="1" x14ac:dyDescent="0.2">
      <c r="A175" s="82"/>
      <c r="B175" s="83"/>
      <c r="C175" s="83"/>
      <c r="D175" s="84"/>
      <c r="E175" s="85"/>
      <c r="F175" s="191"/>
      <c r="G175" s="65"/>
      <c r="H175" s="66" t="e">
        <f t="shared" si="17"/>
        <v>#N/A</v>
      </c>
      <c r="I175" s="66"/>
      <c r="J175" s="86"/>
      <c r="K175" s="86"/>
      <c r="L175" s="87"/>
      <c r="M175" s="206"/>
      <c r="N175" s="211"/>
      <c r="O175" s="87"/>
      <c r="P175" s="211"/>
      <c r="Q175" s="88"/>
      <c r="R175" s="195"/>
      <c r="S175" s="89"/>
      <c r="T175" s="90"/>
      <c r="U175" s="91"/>
      <c r="V175" s="89">
        <f t="shared" si="15"/>
        <v>0</v>
      </c>
      <c r="W175" s="92">
        <f t="shared" si="16"/>
        <v>0</v>
      </c>
      <c r="X175" s="87"/>
      <c r="Y175" s="93"/>
      <c r="Z175" s="93"/>
      <c r="AA175" s="93"/>
      <c r="AB175" s="93"/>
      <c r="AC175" s="93"/>
      <c r="AD175" s="93"/>
      <c r="AE175" s="92" t="b">
        <f t="shared" si="14"/>
        <v>0</v>
      </c>
      <c r="AF175" s="87"/>
      <c r="AG175" s="178"/>
      <c r="AH175" s="87"/>
    </row>
    <row r="176" spans="1:34" s="253" customFormat="1" x14ac:dyDescent="0.2">
      <c r="A176" s="82"/>
      <c r="B176" s="83"/>
      <c r="C176" s="83"/>
      <c r="D176" s="84"/>
      <c r="E176" s="85"/>
      <c r="F176" s="191"/>
      <c r="G176" s="65"/>
      <c r="H176" s="66" t="e">
        <f t="shared" si="17"/>
        <v>#N/A</v>
      </c>
      <c r="I176" s="66"/>
      <c r="J176" s="86"/>
      <c r="K176" s="86"/>
      <c r="L176" s="87"/>
      <c r="M176" s="206"/>
      <c r="N176" s="211"/>
      <c r="O176" s="87"/>
      <c r="P176" s="211"/>
      <c r="Q176" s="88"/>
      <c r="R176" s="195"/>
      <c r="S176" s="89"/>
      <c r="T176" s="90"/>
      <c r="U176" s="91"/>
      <c r="V176" s="89">
        <f t="shared" si="15"/>
        <v>0</v>
      </c>
      <c r="W176" s="92">
        <f t="shared" si="16"/>
        <v>0</v>
      </c>
      <c r="X176" s="87"/>
      <c r="Y176" s="93"/>
      <c r="Z176" s="93"/>
      <c r="AA176" s="93"/>
      <c r="AB176" s="93"/>
      <c r="AC176" s="93"/>
      <c r="AD176" s="93"/>
      <c r="AE176" s="92" t="b">
        <f t="shared" si="14"/>
        <v>0</v>
      </c>
      <c r="AF176" s="87"/>
      <c r="AG176" s="178"/>
      <c r="AH176" s="87"/>
    </row>
    <row r="177" spans="1:34" s="253" customFormat="1" x14ac:dyDescent="0.2">
      <c r="A177" s="82"/>
      <c r="B177" s="83"/>
      <c r="C177" s="83"/>
      <c r="D177" s="84"/>
      <c r="E177" s="85"/>
      <c r="F177" s="191"/>
      <c r="G177" s="65"/>
      <c r="H177" s="66" t="e">
        <f t="shared" si="17"/>
        <v>#N/A</v>
      </c>
      <c r="I177" s="66"/>
      <c r="J177" s="86"/>
      <c r="K177" s="86"/>
      <c r="L177" s="87"/>
      <c r="M177" s="206"/>
      <c r="N177" s="211"/>
      <c r="O177" s="87"/>
      <c r="P177" s="211"/>
      <c r="Q177" s="88"/>
      <c r="R177" s="195"/>
      <c r="S177" s="89"/>
      <c r="T177" s="90"/>
      <c r="U177" s="91"/>
      <c r="V177" s="89">
        <f t="shared" si="15"/>
        <v>0</v>
      </c>
      <c r="W177" s="92">
        <f t="shared" si="16"/>
        <v>0</v>
      </c>
      <c r="X177" s="87"/>
      <c r="Y177" s="93"/>
      <c r="Z177" s="93"/>
      <c r="AA177" s="93"/>
      <c r="AB177" s="93"/>
      <c r="AC177" s="93"/>
      <c r="AD177" s="93"/>
      <c r="AE177" s="92" t="b">
        <f t="shared" si="14"/>
        <v>0</v>
      </c>
      <c r="AF177" s="87"/>
      <c r="AG177" s="178"/>
      <c r="AH177" s="87"/>
    </row>
    <row r="178" spans="1:34" s="187" customFormat="1" x14ac:dyDescent="0.2">
      <c r="A178" s="82"/>
      <c r="B178" s="83"/>
      <c r="C178" s="83"/>
      <c r="D178" s="84"/>
      <c r="E178" s="85"/>
      <c r="F178" s="191"/>
      <c r="G178" s="65"/>
      <c r="H178" s="66" t="e">
        <f t="shared" si="17"/>
        <v>#N/A</v>
      </c>
      <c r="I178" s="66"/>
      <c r="J178" s="86"/>
      <c r="K178" s="86"/>
      <c r="L178" s="87"/>
      <c r="M178" s="206"/>
      <c r="N178" s="211"/>
      <c r="O178" s="87"/>
      <c r="P178" s="211"/>
      <c r="Q178" s="88"/>
      <c r="R178" s="195"/>
      <c r="S178" s="89"/>
      <c r="T178" s="90"/>
      <c r="U178" s="91"/>
      <c r="V178" s="89">
        <f t="shared" si="15"/>
        <v>0</v>
      </c>
      <c r="W178" s="92">
        <f t="shared" si="16"/>
        <v>0</v>
      </c>
      <c r="X178" s="87"/>
      <c r="Y178" s="93"/>
      <c r="Z178" s="93"/>
      <c r="AA178" s="93"/>
      <c r="AB178" s="93"/>
      <c r="AC178" s="93"/>
      <c r="AD178" s="93"/>
      <c r="AE178" s="92" t="b">
        <f t="shared" si="14"/>
        <v>0</v>
      </c>
      <c r="AF178" s="87"/>
      <c r="AG178" s="178"/>
      <c r="AH178" s="87"/>
    </row>
    <row r="179" spans="1:34" s="187" customFormat="1" x14ac:dyDescent="0.2">
      <c r="A179" s="82"/>
      <c r="B179" s="83"/>
      <c r="C179" s="83"/>
      <c r="D179" s="84"/>
      <c r="E179" s="85"/>
      <c r="F179" s="191"/>
      <c r="G179" s="65"/>
      <c r="H179" s="66" t="e">
        <f t="shared" si="17"/>
        <v>#N/A</v>
      </c>
      <c r="I179" s="66"/>
      <c r="J179" s="86"/>
      <c r="K179" s="86"/>
      <c r="L179" s="87"/>
      <c r="M179" s="206"/>
      <c r="N179" s="211"/>
      <c r="O179" s="87"/>
      <c r="P179" s="211"/>
      <c r="Q179" s="88"/>
      <c r="R179" s="195"/>
      <c r="S179" s="89"/>
      <c r="T179" s="90"/>
      <c r="U179" s="91"/>
      <c r="V179" s="89">
        <f t="shared" si="15"/>
        <v>0</v>
      </c>
      <c r="W179" s="92">
        <f t="shared" si="16"/>
        <v>0</v>
      </c>
      <c r="X179" s="87"/>
      <c r="Y179" s="93"/>
      <c r="Z179" s="93"/>
      <c r="AA179" s="93"/>
      <c r="AB179" s="93"/>
      <c r="AC179" s="93"/>
      <c r="AD179" s="93"/>
      <c r="AE179" s="92" t="b">
        <f t="shared" si="14"/>
        <v>0</v>
      </c>
      <c r="AF179" s="87"/>
      <c r="AG179" s="178"/>
      <c r="AH179" s="87"/>
    </row>
    <row r="180" spans="1:34" s="187" customFormat="1" x14ac:dyDescent="0.2">
      <c r="A180" s="82"/>
      <c r="B180" s="83"/>
      <c r="C180" s="83"/>
      <c r="D180" s="84"/>
      <c r="E180" s="85"/>
      <c r="F180" s="191"/>
      <c r="G180" s="65"/>
      <c r="H180" s="66" t="e">
        <f t="shared" si="17"/>
        <v>#N/A</v>
      </c>
      <c r="I180" s="66"/>
      <c r="J180" s="86"/>
      <c r="K180" s="86"/>
      <c r="L180" s="87"/>
      <c r="M180" s="206"/>
      <c r="N180" s="211"/>
      <c r="O180" s="87"/>
      <c r="P180" s="211"/>
      <c r="Q180" s="88"/>
      <c r="R180" s="195"/>
      <c r="S180" s="89"/>
      <c r="T180" s="90"/>
      <c r="U180" s="91"/>
      <c r="V180" s="89">
        <f t="shared" si="15"/>
        <v>0</v>
      </c>
      <c r="W180" s="92">
        <f t="shared" si="16"/>
        <v>0</v>
      </c>
      <c r="X180" s="87"/>
      <c r="Y180" s="93"/>
      <c r="Z180" s="93"/>
      <c r="AA180" s="93"/>
      <c r="AB180" s="93"/>
      <c r="AC180" s="93"/>
      <c r="AD180" s="93"/>
      <c r="AE180" s="92" t="b">
        <f t="shared" si="14"/>
        <v>0</v>
      </c>
      <c r="AF180" s="87"/>
      <c r="AG180" s="178"/>
      <c r="AH180" s="87"/>
    </row>
    <row r="181" spans="1:34" s="187" customFormat="1" x14ac:dyDescent="0.2">
      <c r="A181" s="82"/>
      <c r="B181" s="83"/>
      <c r="C181" s="83"/>
      <c r="D181" s="84"/>
      <c r="E181" s="85"/>
      <c r="F181" s="191"/>
      <c r="G181" s="65"/>
      <c r="H181" s="66" t="e">
        <f t="shared" si="17"/>
        <v>#N/A</v>
      </c>
      <c r="I181" s="66"/>
      <c r="J181" s="86"/>
      <c r="K181" s="86"/>
      <c r="L181" s="87"/>
      <c r="M181" s="206"/>
      <c r="N181" s="211"/>
      <c r="O181" s="87"/>
      <c r="P181" s="211"/>
      <c r="Q181" s="88"/>
      <c r="R181" s="195"/>
      <c r="S181" s="89"/>
      <c r="T181" s="90"/>
      <c r="U181" s="91"/>
      <c r="V181" s="89">
        <f t="shared" si="15"/>
        <v>0</v>
      </c>
      <c r="W181" s="92">
        <f t="shared" si="16"/>
        <v>0</v>
      </c>
      <c r="X181" s="87"/>
      <c r="Y181" s="93"/>
      <c r="Z181" s="93"/>
      <c r="AA181" s="93"/>
      <c r="AB181" s="93"/>
      <c r="AC181" s="93"/>
      <c r="AD181" s="93"/>
      <c r="AE181" s="92" t="b">
        <f t="shared" si="14"/>
        <v>0</v>
      </c>
      <c r="AF181" s="87"/>
      <c r="AG181" s="178"/>
      <c r="AH181" s="87"/>
    </row>
    <row r="182" spans="1:34" s="187" customFormat="1" x14ac:dyDescent="0.2">
      <c r="A182" s="82"/>
      <c r="B182" s="83"/>
      <c r="C182" s="83"/>
      <c r="D182" s="84"/>
      <c r="E182" s="85"/>
      <c r="F182" s="191"/>
      <c r="G182" s="65"/>
      <c r="H182" s="66" t="e">
        <f t="shared" si="17"/>
        <v>#N/A</v>
      </c>
      <c r="I182" s="66"/>
      <c r="J182" s="86"/>
      <c r="K182" s="86"/>
      <c r="L182" s="87"/>
      <c r="M182" s="206"/>
      <c r="N182" s="211"/>
      <c r="O182" s="87"/>
      <c r="P182" s="211"/>
      <c r="Q182" s="88"/>
      <c r="R182" s="195"/>
      <c r="S182" s="89"/>
      <c r="T182" s="90"/>
      <c r="U182" s="91"/>
      <c r="V182" s="89">
        <f t="shared" si="15"/>
        <v>0</v>
      </c>
      <c r="W182" s="92">
        <f t="shared" si="16"/>
        <v>0</v>
      </c>
      <c r="X182" s="87"/>
      <c r="Y182" s="93"/>
      <c r="Z182" s="93"/>
      <c r="AA182" s="93"/>
      <c r="AB182" s="93"/>
      <c r="AC182" s="93"/>
      <c r="AD182" s="93"/>
      <c r="AE182" s="92" t="b">
        <f t="shared" si="14"/>
        <v>0</v>
      </c>
      <c r="AF182" s="87"/>
      <c r="AG182" s="178"/>
      <c r="AH182" s="87"/>
    </row>
    <row r="183" spans="1:34" s="187" customFormat="1" x14ac:dyDescent="0.2">
      <c r="A183" s="82"/>
      <c r="B183" s="83"/>
      <c r="C183" s="83"/>
      <c r="D183" s="84"/>
      <c r="E183" s="85"/>
      <c r="F183" s="191"/>
      <c r="G183" s="65"/>
      <c r="H183" s="66" t="e">
        <f t="shared" si="17"/>
        <v>#N/A</v>
      </c>
      <c r="I183" s="66"/>
      <c r="J183" s="86"/>
      <c r="K183" s="86"/>
      <c r="L183" s="87"/>
      <c r="M183" s="206"/>
      <c r="N183" s="211"/>
      <c r="O183" s="87"/>
      <c r="P183" s="211"/>
      <c r="Q183" s="88"/>
      <c r="R183" s="195"/>
      <c r="S183" s="89"/>
      <c r="T183" s="90"/>
      <c r="U183" s="91"/>
      <c r="V183" s="89">
        <f t="shared" si="15"/>
        <v>0</v>
      </c>
      <c r="W183" s="92">
        <f t="shared" si="16"/>
        <v>0</v>
      </c>
      <c r="X183" s="87"/>
      <c r="Y183" s="93"/>
      <c r="Z183" s="93"/>
      <c r="AA183" s="93"/>
      <c r="AB183" s="93"/>
      <c r="AC183" s="93"/>
      <c r="AD183" s="93"/>
      <c r="AE183" s="92" t="b">
        <f t="shared" si="14"/>
        <v>0</v>
      </c>
      <c r="AF183" s="87"/>
      <c r="AG183" s="178"/>
      <c r="AH183" s="87"/>
    </row>
    <row r="184" spans="1:34" s="209" customFormat="1" x14ac:dyDescent="0.2">
      <c r="A184" s="82"/>
      <c r="B184" s="83"/>
      <c r="C184" s="83"/>
      <c r="D184" s="84"/>
      <c r="E184" s="85"/>
      <c r="F184" s="191"/>
      <c r="G184" s="65"/>
      <c r="H184" s="66" t="e">
        <f t="shared" si="17"/>
        <v>#N/A</v>
      </c>
      <c r="I184" s="66"/>
      <c r="J184" s="86"/>
      <c r="K184" s="86"/>
      <c r="L184" s="87"/>
      <c r="M184" s="206"/>
      <c r="N184" s="211"/>
      <c r="O184" s="87"/>
      <c r="P184" s="211"/>
      <c r="Q184" s="88"/>
      <c r="R184" s="195"/>
      <c r="S184" s="89"/>
      <c r="T184" s="90"/>
      <c r="U184" s="91"/>
      <c r="V184" s="89">
        <f t="shared" si="15"/>
        <v>0</v>
      </c>
      <c r="W184" s="92">
        <f t="shared" si="16"/>
        <v>0</v>
      </c>
      <c r="X184" s="87"/>
      <c r="Y184" s="93"/>
      <c r="Z184" s="93"/>
      <c r="AA184" s="93"/>
      <c r="AB184" s="93"/>
      <c r="AC184" s="93"/>
      <c r="AD184" s="93"/>
      <c r="AE184" s="92" t="b">
        <f t="shared" si="14"/>
        <v>0</v>
      </c>
      <c r="AF184" s="87"/>
      <c r="AG184" s="178"/>
      <c r="AH184" s="87"/>
    </row>
    <row r="185" spans="1:34" s="253" customFormat="1" x14ac:dyDescent="0.2">
      <c r="A185" s="82"/>
      <c r="B185" s="83"/>
      <c r="C185" s="83"/>
      <c r="D185" s="84"/>
      <c r="E185" s="85"/>
      <c r="F185" s="191"/>
      <c r="G185" s="65"/>
      <c r="H185" s="66" t="e">
        <f t="shared" si="17"/>
        <v>#N/A</v>
      </c>
      <c r="I185" s="66"/>
      <c r="J185" s="86"/>
      <c r="K185" s="86"/>
      <c r="L185" s="87"/>
      <c r="M185" s="206"/>
      <c r="N185" s="211"/>
      <c r="O185" s="87"/>
      <c r="P185" s="211"/>
      <c r="Q185" s="88"/>
      <c r="R185" s="195"/>
      <c r="S185" s="89"/>
      <c r="T185" s="90"/>
      <c r="U185" s="91"/>
      <c r="V185" s="89">
        <f t="shared" si="15"/>
        <v>0</v>
      </c>
      <c r="W185" s="92">
        <f t="shared" si="16"/>
        <v>0</v>
      </c>
      <c r="X185" s="87"/>
      <c r="Y185" s="93"/>
      <c r="Z185" s="93"/>
      <c r="AA185" s="93"/>
      <c r="AB185" s="93"/>
      <c r="AC185" s="93"/>
      <c r="AD185" s="93"/>
      <c r="AE185" s="92" t="b">
        <f t="shared" si="14"/>
        <v>0</v>
      </c>
      <c r="AF185" s="87"/>
      <c r="AG185" s="178"/>
      <c r="AH185" s="87"/>
    </row>
    <row r="186" spans="1:34" s="253" customFormat="1" x14ac:dyDescent="0.2">
      <c r="A186" s="82"/>
      <c r="B186" s="83"/>
      <c r="C186" s="83"/>
      <c r="D186" s="84"/>
      <c r="E186" s="85"/>
      <c r="F186" s="191"/>
      <c r="G186" s="65"/>
      <c r="H186" s="66" t="e">
        <f t="shared" si="17"/>
        <v>#N/A</v>
      </c>
      <c r="I186" s="66"/>
      <c r="J186" s="86"/>
      <c r="K186" s="86"/>
      <c r="L186" s="87"/>
      <c r="M186" s="206"/>
      <c r="N186" s="211"/>
      <c r="O186" s="87"/>
      <c r="P186" s="211"/>
      <c r="Q186" s="88"/>
      <c r="R186" s="195"/>
      <c r="S186" s="89"/>
      <c r="T186" s="90"/>
      <c r="U186" s="91"/>
      <c r="V186" s="89">
        <f t="shared" si="15"/>
        <v>0</v>
      </c>
      <c r="W186" s="92">
        <f t="shared" si="16"/>
        <v>0</v>
      </c>
      <c r="X186" s="87"/>
      <c r="Y186" s="93"/>
      <c r="Z186" s="93"/>
      <c r="AA186" s="93"/>
      <c r="AB186" s="93"/>
      <c r="AC186" s="93"/>
      <c r="AD186" s="93"/>
      <c r="AE186" s="92" t="b">
        <f t="shared" si="14"/>
        <v>0</v>
      </c>
      <c r="AF186" s="87"/>
      <c r="AG186" s="178"/>
      <c r="AH186" s="87"/>
    </row>
    <row r="187" spans="1:34" s="253" customFormat="1" x14ac:dyDescent="0.2">
      <c r="A187" s="82"/>
      <c r="B187" s="83"/>
      <c r="C187" s="83"/>
      <c r="D187" s="84"/>
      <c r="E187" s="85"/>
      <c r="F187" s="191"/>
      <c r="G187" s="65"/>
      <c r="H187" s="66" t="e">
        <f t="shared" si="17"/>
        <v>#N/A</v>
      </c>
      <c r="I187" s="66"/>
      <c r="J187" s="86"/>
      <c r="K187" s="86"/>
      <c r="L187" s="87"/>
      <c r="M187" s="206"/>
      <c r="N187" s="211"/>
      <c r="O187" s="87"/>
      <c r="P187" s="211"/>
      <c r="Q187" s="88"/>
      <c r="R187" s="195"/>
      <c r="S187" s="89"/>
      <c r="T187" s="90"/>
      <c r="U187" s="91"/>
      <c r="V187" s="89">
        <f t="shared" si="15"/>
        <v>0</v>
      </c>
      <c r="W187" s="92">
        <f t="shared" si="16"/>
        <v>0</v>
      </c>
      <c r="X187" s="87"/>
      <c r="Y187" s="93"/>
      <c r="Z187" s="93"/>
      <c r="AA187" s="93"/>
      <c r="AB187" s="93"/>
      <c r="AC187" s="93"/>
      <c r="AD187" s="93"/>
      <c r="AE187" s="92" t="b">
        <f t="shared" si="14"/>
        <v>0</v>
      </c>
      <c r="AF187" s="87"/>
      <c r="AG187" s="178"/>
      <c r="AH187" s="87"/>
    </row>
    <row r="188" spans="1:34" s="253" customFormat="1" x14ac:dyDescent="0.2">
      <c r="A188" s="82"/>
      <c r="B188" s="83"/>
      <c r="C188" s="83"/>
      <c r="D188" s="84"/>
      <c r="E188" s="85"/>
      <c r="F188" s="191"/>
      <c r="G188" s="65"/>
      <c r="H188" s="66" t="e">
        <f t="shared" si="17"/>
        <v>#N/A</v>
      </c>
      <c r="I188" s="66"/>
      <c r="J188" s="86"/>
      <c r="K188" s="86"/>
      <c r="L188" s="87"/>
      <c r="M188" s="206"/>
      <c r="N188" s="211"/>
      <c r="O188" s="87"/>
      <c r="P188" s="211"/>
      <c r="Q188" s="88"/>
      <c r="R188" s="195"/>
      <c r="S188" s="89"/>
      <c r="T188" s="90"/>
      <c r="U188" s="91"/>
      <c r="V188" s="89">
        <f t="shared" si="15"/>
        <v>0</v>
      </c>
      <c r="W188" s="92">
        <f t="shared" si="16"/>
        <v>0</v>
      </c>
      <c r="X188" s="87"/>
      <c r="Y188" s="93"/>
      <c r="Z188" s="93"/>
      <c r="AA188" s="93"/>
      <c r="AB188" s="93"/>
      <c r="AC188" s="93"/>
      <c r="AD188" s="93"/>
      <c r="AE188" s="92" t="b">
        <f t="shared" si="14"/>
        <v>0</v>
      </c>
      <c r="AF188" s="87"/>
      <c r="AG188" s="178"/>
      <c r="AH188" s="87"/>
    </row>
    <row r="189" spans="1:34" s="253" customFormat="1" x14ac:dyDescent="0.2">
      <c r="A189" s="82"/>
      <c r="B189" s="83"/>
      <c r="C189" s="83"/>
      <c r="D189" s="84"/>
      <c r="E189" s="85"/>
      <c r="F189" s="191"/>
      <c r="G189" s="65"/>
      <c r="H189" s="66" t="e">
        <f t="shared" si="17"/>
        <v>#N/A</v>
      </c>
      <c r="I189" s="66"/>
      <c r="J189" s="86"/>
      <c r="K189" s="86"/>
      <c r="L189" s="87"/>
      <c r="M189" s="206"/>
      <c r="N189" s="211"/>
      <c r="O189" s="87"/>
      <c r="P189" s="211"/>
      <c r="Q189" s="88"/>
      <c r="R189" s="195"/>
      <c r="S189" s="89"/>
      <c r="T189" s="90"/>
      <c r="U189" s="91"/>
      <c r="V189" s="89">
        <f t="shared" si="15"/>
        <v>0</v>
      </c>
      <c r="W189" s="92">
        <f t="shared" si="16"/>
        <v>0</v>
      </c>
      <c r="X189" s="87"/>
      <c r="Y189" s="93"/>
      <c r="Z189" s="93"/>
      <c r="AA189" s="93"/>
      <c r="AB189" s="93"/>
      <c r="AC189" s="93"/>
      <c r="AD189" s="93"/>
      <c r="AE189" s="92" t="b">
        <f t="shared" si="14"/>
        <v>0</v>
      </c>
      <c r="AF189" s="87"/>
      <c r="AG189" s="178"/>
      <c r="AH189" s="87"/>
    </row>
    <row r="190" spans="1:34" s="253" customFormat="1" x14ac:dyDescent="0.2">
      <c r="A190" s="82"/>
      <c r="B190" s="83"/>
      <c r="C190" s="83"/>
      <c r="D190" s="84"/>
      <c r="E190" s="85"/>
      <c r="F190" s="191"/>
      <c r="G190" s="65"/>
      <c r="H190" s="66" t="e">
        <f t="shared" si="17"/>
        <v>#N/A</v>
      </c>
      <c r="I190" s="66"/>
      <c r="J190" s="86"/>
      <c r="K190" s="86"/>
      <c r="L190" s="87"/>
      <c r="M190" s="206"/>
      <c r="N190" s="211"/>
      <c r="O190" s="87"/>
      <c r="P190" s="211"/>
      <c r="Q190" s="88"/>
      <c r="R190" s="195"/>
      <c r="S190" s="89"/>
      <c r="T190" s="90"/>
      <c r="U190" s="91"/>
      <c r="V190" s="89">
        <f t="shared" si="15"/>
        <v>0</v>
      </c>
      <c r="W190" s="92">
        <f t="shared" si="16"/>
        <v>0</v>
      </c>
      <c r="X190" s="87"/>
      <c r="Y190" s="93"/>
      <c r="Z190" s="93"/>
      <c r="AA190" s="93"/>
      <c r="AB190" s="93"/>
      <c r="AC190" s="93"/>
      <c r="AD190" s="93"/>
      <c r="AE190" s="92" t="b">
        <f t="shared" si="14"/>
        <v>0</v>
      </c>
      <c r="AF190" s="87"/>
      <c r="AG190" s="178"/>
      <c r="AH190" s="87"/>
    </row>
    <row r="191" spans="1:34" s="253" customFormat="1" x14ac:dyDescent="0.2">
      <c r="A191" s="82"/>
      <c r="B191" s="83"/>
      <c r="C191" s="83"/>
      <c r="D191" s="84"/>
      <c r="E191" s="85"/>
      <c r="F191" s="191"/>
      <c r="G191" s="65"/>
      <c r="H191" s="66" t="e">
        <f t="shared" si="17"/>
        <v>#N/A</v>
      </c>
      <c r="I191" s="66"/>
      <c r="J191" s="86"/>
      <c r="K191" s="86"/>
      <c r="L191" s="87"/>
      <c r="M191" s="206"/>
      <c r="N191" s="211"/>
      <c r="O191" s="87"/>
      <c r="P191" s="211"/>
      <c r="Q191" s="88"/>
      <c r="R191" s="195"/>
      <c r="S191" s="89"/>
      <c r="T191" s="90"/>
      <c r="U191" s="91"/>
      <c r="V191" s="89">
        <f t="shared" si="15"/>
        <v>0</v>
      </c>
      <c r="W191" s="92">
        <f t="shared" si="16"/>
        <v>0</v>
      </c>
      <c r="X191" s="87"/>
      <c r="Y191" s="93"/>
      <c r="Z191" s="93"/>
      <c r="AA191" s="93"/>
      <c r="AB191" s="93"/>
      <c r="AC191" s="93"/>
      <c r="AD191" s="93"/>
      <c r="AE191" s="92" t="b">
        <f t="shared" si="14"/>
        <v>0</v>
      </c>
      <c r="AF191" s="87"/>
      <c r="AG191" s="178"/>
      <c r="AH191" s="87"/>
    </row>
    <row r="192" spans="1:34" s="253" customFormat="1" x14ac:dyDescent="0.2">
      <c r="A192" s="82"/>
      <c r="B192" s="83"/>
      <c r="C192" s="83"/>
      <c r="D192" s="84"/>
      <c r="E192" s="85"/>
      <c r="F192" s="191"/>
      <c r="G192" s="65"/>
      <c r="H192" s="66" t="e">
        <f t="shared" si="17"/>
        <v>#N/A</v>
      </c>
      <c r="I192" s="66"/>
      <c r="J192" s="86"/>
      <c r="K192" s="86"/>
      <c r="L192" s="87"/>
      <c r="M192" s="206"/>
      <c r="N192" s="211"/>
      <c r="O192" s="87"/>
      <c r="P192" s="211"/>
      <c r="Q192" s="88"/>
      <c r="R192" s="195"/>
      <c r="S192" s="89"/>
      <c r="T192" s="90"/>
      <c r="U192" s="91"/>
      <c r="V192" s="89">
        <f t="shared" si="15"/>
        <v>0</v>
      </c>
      <c r="W192" s="92">
        <f t="shared" si="16"/>
        <v>0</v>
      </c>
      <c r="X192" s="87"/>
      <c r="Y192" s="93"/>
      <c r="Z192" s="93"/>
      <c r="AA192" s="93"/>
      <c r="AB192" s="93"/>
      <c r="AC192" s="93"/>
      <c r="AD192" s="93"/>
      <c r="AE192" s="92" t="b">
        <f t="shared" si="14"/>
        <v>0</v>
      </c>
      <c r="AF192" s="87"/>
      <c r="AG192" s="178"/>
      <c r="AH192" s="87"/>
    </row>
    <row r="193" spans="1:34" s="253" customFormat="1" x14ac:dyDescent="0.2">
      <c r="A193" s="82"/>
      <c r="B193" s="83"/>
      <c r="C193" s="83"/>
      <c r="D193" s="84"/>
      <c r="E193" s="85"/>
      <c r="F193" s="191"/>
      <c r="G193" s="65"/>
      <c r="H193" s="66" t="e">
        <f t="shared" si="17"/>
        <v>#N/A</v>
      </c>
      <c r="I193" s="66"/>
      <c r="J193" s="86"/>
      <c r="K193" s="86"/>
      <c r="L193" s="87"/>
      <c r="M193" s="206"/>
      <c r="N193" s="211"/>
      <c r="O193" s="87"/>
      <c r="P193" s="211"/>
      <c r="Q193" s="88"/>
      <c r="R193" s="195"/>
      <c r="S193" s="89"/>
      <c r="T193" s="90"/>
      <c r="U193" s="91"/>
      <c r="V193" s="89">
        <f t="shared" si="15"/>
        <v>0</v>
      </c>
      <c r="W193" s="92">
        <f t="shared" si="16"/>
        <v>0</v>
      </c>
      <c r="X193" s="87"/>
      <c r="Y193" s="93"/>
      <c r="Z193" s="93"/>
      <c r="AA193" s="93"/>
      <c r="AB193" s="93"/>
      <c r="AC193" s="93"/>
      <c r="AD193" s="93"/>
      <c r="AE193" s="92" t="b">
        <f t="shared" si="14"/>
        <v>0</v>
      </c>
      <c r="AF193" s="87"/>
      <c r="AG193" s="178"/>
      <c r="AH193" s="87"/>
    </row>
    <row r="194" spans="1:34" s="253" customFormat="1" x14ac:dyDescent="0.2">
      <c r="A194" s="82"/>
      <c r="B194" s="83"/>
      <c r="C194" s="83"/>
      <c r="D194" s="84"/>
      <c r="E194" s="85"/>
      <c r="F194" s="191"/>
      <c r="G194" s="65"/>
      <c r="H194" s="66" t="e">
        <f t="shared" si="17"/>
        <v>#N/A</v>
      </c>
      <c r="I194" s="66"/>
      <c r="J194" s="86"/>
      <c r="K194" s="86"/>
      <c r="L194" s="87"/>
      <c r="M194" s="206"/>
      <c r="N194" s="211"/>
      <c r="O194" s="87"/>
      <c r="P194" s="211"/>
      <c r="Q194" s="88"/>
      <c r="R194" s="195"/>
      <c r="S194" s="89"/>
      <c r="T194" s="90"/>
      <c r="U194" s="91"/>
      <c r="V194" s="89">
        <f t="shared" si="15"/>
        <v>0</v>
      </c>
      <c r="W194" s="92">
        <f t="shared" si="16"/>
        <v>0</v>
      </c>
      <c r="X194" s="87"/>
      <c r="Y194" s="93"/>
      <c r="Z194" s="93"/>
      <c r="AA194" s="93"/>
      <c r="AB194" s="93"/>
      <c r="AC194" s="93"/>
      <c r="AD194" s="93"/>
      <c r="AE194" s="92" t="b">
        <f t="shared" si="14"/>
        <v>0</v>
      </c>
      <c r="AF194" s="87"/>
      <c r="AG194" s="178"/>
      <c r="AH194" s="87"/>
    </row>
    <row r="195" spans="1:34" s="253" customFormat="1" x14ac:dyDescent="0.2">
      <c r="A195" s="82"/>
      <c r="B195" s="83"/>
      <c r="C195" s="83"/>
      <c r="D195" s="84"/>
      <c r="E195" s="85"/>
      <c r="F195" s="191"/>
      <c r="G195" s="65"/>
      <c r="H195" s="66" t="e">
        <f t="shared" si="17"/>
        <v>#N/A</v>
      </c>
      <c r="I195" s="66"/>
      <c r="J195" s="86"/>
      <c r="K195" s="86"/>
      <c r="L195" s="87"/>
      <c r="M195" s="206"/>
      <c r="N195" s="211"/>
      <c r="O195" s="87"/>
      <c r="P195" s="211"/>
      <c r="Q195" s="88"/>
      <c r="R195" s="195"/>
      <c r="S195" s="89"/>
      <c r="T195" s="90"/>
      <c r="U195" s="91"/>
      <c r="V195" s="89">
        <f t="shared" si="15"/>
        <v>0</v>
      </c>
      <c r="W195" s="92">
        <f t="shared" si="16"/>
        <v>0</v>
      </c>
      <c r="X195" s="87"/>
      <c r="Y195" s="93"/>
      <c r="Z195" s="93"/>
      <c r="AA195" s="93"/>
      <c r="AB195" s="93"/>
      <c r="AC195" s="93"/>
      <c r="AD195" s="93"/>
      <c r="AE195" s="92" t="b">
        <f t="shared" si="14"/>
        <v>0</v>
      </c>
      <c r="AF195" s="87"/>
      <c r="AG195" s="178"/>
      <c r="AH195" s="87"/>
    </row>
    <row r="196" spans="1:34" s="253" customFormat="1" x14ac:dyDescent="0.2">
      <c r="A196" s="82"/>
      <c r="B196" s="83"/>
      <c r="C196" s="83"/>
      <c r="D196" s="84"/>
      <c r="E196" s="85"/>
      <c r="F196" s="191"/>
      <c r="G196" s="65"/>
      <c r="H196" s="66" t="e">
        <f t="shared" si="17"/>
        <v>#N/A</v>
      </c>
      <c r="I196" s="66"/>
      <c r="J196" s="86"/>
      <c r="K196" s="86"/>
      <c r="L196" s="87"/>
      <c r="M196" s="206"/>
      <c r="N196" s="211"/>
      <c r="O196" s="87"/>
      <c r="P196" s="211"/>
      <c r="Q196" s="88"/>
      <c r="R196" s="195"/>
      <c r="S196" s="89"/>
      <c r="T196" s="90"/>
      <c r="U196" s="91"/>
      <c r="V196" s="89">
        <f t="shared" si="15"/>
        <v>0</v>
      </c>
      <c r="W196" s="92">
        <f t="shared" si="16"/>
        <v>0</v>
      </c>
      <c r="X196" s="87"/>
      <c r="Y196" s="93"/>
      <c r="Z196" s="93"/>
      <c r="AA196" s="93"/>
      <c r="AB196" s="93"/>
      <c r="AC196" s="93"/>
      <c r="AD196" s="93"/>
      <c r="AE196" s="92" t="b">
        <f t="shared" si="14"/>
        <v>0</v>
      </c>
      <c r="AF196" s="87"/>
      <c r="AG196" s="178"/>
      <c r="AH196" s="87"/>
    </row>
    <row r="197" spans="1:34" s="253" customFormat="1" x14ac:dyDescent="0.2">
      <c r="A197" s="82"/>
      <c r="B197" s="83"/>
      <c r="C197" s="83"/>
      <c r="D197" s="84"/>
      <c r="E197" s="85"/>
      <c r="F197" s="191"/>
      <c r="G197" s="65"/>
      <c r="H197" s="66" t="e">
        <f t="shared" si="17"/>
        <v>#N/A</v>
      </c>
      <c r="I197" s="66"/>
      <c r="J197" s="86"/>
      <c r="K197" s="86"/>
      <c r="L197" s="87"/>
      <c r="M197" s="206"/>
      <c r="N197" s="211"/>
      <c r="O197" s="87"/>
      <c r="P197" s="211"/>
      <c r="Q197" s="88"/>
      <c r="R197" s="195"/>
      <c r="S197" s="89"/>
      <c r="T197" s="90"/>
      <c r="U197" s="91"/>
      <c r="V197" s="89">
        <f t="shared" si="15"/>
        <v>0</v>
      </c>
      <c r="W197" s="92">
        <f t="shared" si="16"/>
        <v>0</v>
      </c>
      <c r="X197" s="87"/>
      <c r="Y197" s="93"/>
      <c r="Z197" s="93"/>
      <c r="AA197" s="93"/>
      <c r="AB197" s="93"/>
      <c r="AC197" s="93"/>
      <c r="AD197" s="93"/>
      <c r="AE197" s="92" t="b">
        <f t="shared" si="14"/>
        <v>0</v>
      </c>
      <c r="AF197" s="87"/>
      <c r="AG197" s="178"/>
      <c r="AH197" s="87"/>
    </row>
    <row r="198" spans="1:34" s="253" customFormat="1" x14ac:dyDescent="0.2">
      <c r="A198" s="82"/>
      <c r="B198" s="83"/>
      <c r="C198" s="83"/>
      <c r="D198" s="84"/>
      <c r="E198" s="85"/>
      <c r="F198" s="191"/>
      <c r="G198" s="65"/>
      <c r="H198" s="66" t="e">
        <f t="shared" si="17"/>
        <v>#N/A</v>
      </c>
      <c r="I198" s="66"/>
      <c r="J198" s="86"/>
      <c r="K198" s="86"/>
      <c r="L198" s="87"/>
      <c r="M198" s="206"/>
      <c r="N198" s="211"/>
      <c r="O198" s="87"/>
      <c r="P198" s="211"/>
      <c r="Q198" s="88"/>
      <c r="R198" s="195"/>
      <c r="S198" s="89"/>
      <c r="T198" s="90"/>
      <c r="U198" s="91"/>
      <c r="V198" s="89">
        <f t="shared" si="15"/>
        <v>0</v>
      </c>
      <c r="W198" s="92">
        <f t="shared" si="16"/>
        <v>0</v>
      </c>
      <c r="X198" s="87"/>
      <c r="Y198" s="93"/>
      <c r="Z198" s="93"/>
      <c r="AA198" s="93"/>
      <c r="AB198" s="93"/>
      <c r="AC198" s="93"/>
      <c r="AD198" s="93"/>
      <c r="AE198" s="92" t="b">
        <f t="shared" si="14"/>
        <v>0</v>
      </c>
      <c r="AF198" s="87"/>
      <c r="AG198" s="178"/>
      <c r="AH198" s="87"/>
    </row>
    <row r="199" spans="1:34" s="253" customFormat="1" x14ac:dyDescent="0.2">
      <c r="A199" s="82"/>
      <c r="B199" s="83"/>
      <c r="C199" s="83"/>
      <c r="D199" s="84"/>
      <c r="E199" s="85"/>
      <c r="F199" s="191"/>
      <c r="G199" s="65"/>
      <c r="H199" s="66" t="e">
        <f t="shared" si="17"/>
        <v>#N/A</v>
      </c>
      <c r="I199" s="66"/>
      <c r="J199" s="86"/>
      <c r="K199" s="86"/>
      <c r="L199" s="87"/>
      <c r="M199" s="206"/>
      <c r="N199" s="211"/>
      <c r="O199" s="87"/>
      <c r="P199" s="211"/>
      <c r="Q199" s="88"/>
      <c r="R199" s="195"/>
      <c r="S199" s="89"/>
      <c r="T199" s="90"/>
      <c r="U199" s="91"/>
      <c r="V199" s="89">
        <f t="shared" si="15"/>
        <v>0</v>
      </c>
      <c r="W199" s="92">
        <f t="shared" si="16"/>
        <v>0</v>
      </c>
      <c r="X199" s="87"/>
      <c r="Y199" s="93"/>
      <c r="Z199" s="93"/>
      <c r="AA199" s="93"/>
      <c r="AB199" s="93"/>
      <c r="AC199" s="93"/>
      <c r="AD199" s="93"/>
      <c r="AE199" s="92" t="b">
        <f t="shared" si="14"/>
        <v>0</v>
      </c>
      <c r="AF199" s="87"/>
      <c r="AG199" s="178"/>
      <c r="AH199" s="87"/>
    </row>
    <row r="200" spans="1:34" s="253" customFormat="1" x14ac:dyDescent="0.2">
      <c r="A200" s="82"/>
      <c r="B200" s="83"/>
      <c r="C200" s="83"/>
      <c r="D200" s="84"/>
      <c r="E200" s="85"/>
      <c r="F200" s="191"/>
      <c r="G200" s="65"/>
      <c r="H200" s="66" t="e">
        <f t="shared" si="17"/>
        <v>#N/A</v>
      </c>
      <c r="I200" s="66"/>
      <c r="J200" s="86"/>
      <c r="K200" s="86"/>
      <c r="L200" s="87"/>
      <c r="M200" s="206"/>
      <c r="N200" s="211"/>
      <c r="O200" s="87"/>
      <c r="P200" s="211"/>
      <c r="Q200" s="88"/>
      <c r="R200" s="195"/>
      <c r="S200" s="89"/>
      <c r="T200" s="90"/>
      <c r="U200" s="91"/>
      <c r="V200" s="89">
        <f t="shared" si="15"/>
        <v>0</v>
      </c>
      <c r="W200" s="92">
        <f t="shared" si="16"/>
        <v>0</v>
      </c>
      <c r="X200" s="87"/>
      <c r="Y200" s="93"/>
      <c r="Z200" s="93"/>
      <c r="AA200" s="93"/>
      <c r="AB200" s="93"/>
      <c r="AC200" s="93"/>
      <c r="AD200" s="93"/>
      <c r="AE200" s="92" t="b">
        <f t="shared" si="14"/>
        <v>0</v>
      </c>
      <c r="AF200" s="87"/>
      <c r="AG200" s="178"/>
      <c r="AH200" s="87"/>
    </row>
    <row r="201" spans="1:34" s="253" customFormat="1" x14ac:dyDescent="0.2">
      <c r="A201" s="82"/>
      <c r="B201" s="83"/>
      <c r="C201" s="83"/>
      <c r="D201" s="84"/>
      <c r="E201" s="85"/>
      <c r="F201" s="191"/>
      <c r="G201" s="65"/>
      <c r="H201" s="66" t="e">
        <f t="shared" si="17"/>
        <v>#N/A</v>
      </c>
      <c r="I201" s="66"/>
      <c r="J201" s="86"/>
      <c r="K201" s="86"/>
      <c r="L201" s="87"/>
      <c r="M201" s="206"/>
      <c r="N201" s="211"/>
      <c r="O201" s="87"/>
      <c r="P201" s="211"/>
      <c r="Q201" s="88"/>
      <c r="R201" s="195"/>
      <c r="S201" s="89"/>
      <c r="T201" s="90"/>
      <c r="U201" s="91"/>
      <c r="V201" s="89">
        <f t="shared" si="15"/>
        <v>0</v>
      </c>
      <c r="W201" s="92">
        <f t="shared" si="16"/>
        <v>0</v>
      </c>
      <c r="X201" s="87"/>
      <c r="Y201" s="93"/>
      <c r="Z201" s="93"/>
      <c r="AA201" s="93"/>
      <c r="AB201" s="93"/>
      <c r="AC201" s="93"/>
      <c r="AD201" s="93"/>
      <c r="AE201" s="92" t="b">
        <f t="shared" si="14"/>
        <v>0</v>
      </c>
      <c r="AF201" s="87"/>
      <c r="AG201" s="178"/>
      <c r="AH201" s="87"/>
    </row>
    <row r="202" spans="1:34" s="253" customFormat="1" x14ac:dyDescent="0.2">
      <c r="A202" s="82"/>
      <c r="B202" s="83"/>
      <c r="C202" s="83"/>
      <c r="D202" s="84"/>
      <c r="E202" s="85"/>
      <c r="F202" s="191"/>
      <c r="G202" s="65"/>
      <c r="H202" s="66" t="e">
        <f t="shared" si="17"/>
        <v>#N/A</v>
      </c>
      <c r="I202" s="66"/>
      <c r="J202" s="86"/>
      <c r="K202" s="86"/>
      <c r="L202" s="87"/>
      <c r="M202" s="206"/>
      <c r="N202" s="211"/>
      <c r="O202" s="87"/>
      <c r="P202" s="211"/>
      <c r="Q202" s="88"/>
      <c r="R202" s="195"/>
      <c r="S202" s="89"/>
      <c r="T202" s="90"/>
      <c r="U202" s="91"/>
      <c r="V202" s="89">
        <f t="shared" si="15"/>
        <v>0</v>
      </c>
      <c r="W202" s="92">
        <f t="shared" si="16"/>
        <v>0</v>
      </c>
      <c r="X202" s="87"/>
      <c r="Y202" s="93"/>
      <c r="Z202" s="93"/>
      <c r="AA202" s="93"/>
      <c r="AB202" s="93"/>
      <c r="AC202" s="93"/>
      <c r="AD202" s="93"/>
      <c r="AE202" s="92" t="b">
        <f t="shared" si="14"/>
        <v>0</v>
      </c>
      <c r="AF202" s="87"/>
      <c r="AG202" s="178"/>
      <c r="AH202" s="87"/>
    </row>
    <row r="203" spans="1:34" s="253" customFormat="1" x14ac:dyDescent="0.2">
      <c r="A203" s="82"/>
      <c r="B203" s="83"/>
      <c r="C203" s="83"/>
      <c r="D203" s="84"/>
      <c r="E203" s="85"/>
      <c r="F203" s="191"/>
      <c r="G203" s="65"/>
      <c r="H203" s="66" t="e">
        <f t="shared" si="17"/>
        <v>#N/A</v>
      </c>
      <c r="I203" s="66"/>
      <c r="J203" s="86"/>
      <c r="K203" s="86"/>
      <c r="L203" s="87"/>
      <c r="M203" s="206"/>
      <c r="N203" s="211"/>
      <c r="O203" s="87"/>
      <c r="P203" s="211"/>
      <c r="Q203" s="88"/>
      <c r="R203" s="195"/>
      <c r="S203" s="89"/>
      <c r="T203" s="90"/>
      <c r="U203" s="91"/>
      <c r="V203" s="89">
        <f t="shared" si="15"/>
        <v>0</v>
      </c>
      <c r="W203" s="92">
        <f t="shared" si="16"/>
        <v>0</v>
      </c>
      <c r="X203" s="87"/>
      <c r="Y203" s="93"/>
      <c r="Z203" s="93"/>
      <c r="AA203" s="93"/>
      <c r="AB203" s="93"/>
      <c r="AC203" s="93"/>
      <c r="AD203" s="93"/>
      <c r="AE203" s="92" t="b">
        <f t="shared" si="14"/>
        <v>0</v>
      </c>
      <c r="AF203" s="87"/>
      <c r="AG203" s="178"/>
      <c r="AH203" s="87"/>
    </row>
    <row r="204" spans="1:34" s="253" customFormat="1" x14ac:dyDescent="0.2">
      <c r="A204" s="82"/>
      <c r="B204" s="83"/>
      <c r="C204" s="83"/>
      <c r="D204" s="84"/>
      <c r="E204" s="85"/>
      <c r="F204" s="191"/>
      <c r="G204" s="65"/>
      <c r="H204" s="66" t="e">
        <f t="shared" si="17"/>
        <v>#N/A</v>
      </c>
      <c r="I204" s="66"/>
      <c r="J204" s="86"/>
      <c r="K204" s="86"/>
      <c r="L204" s="87"/>
      <c r="M204" s="206"/>
      <c r="N204" s="211"/>
      <c r="O204" s="87"/>
      <c r="P204" s="211"/>
      <c r="Q204" s="88"/>
      <c r="R204" s="195"/>
      <c r="S204" s="89"/>
      <c r="T204" s="90"/>
      <c r="U204" s="91"/>
      <c r="V204" s="89">
        <f t="shared" si="15"/>
        <v>0</v>
      </c>
      <c r="W204" s="92">
        <f t="shared" si="16"/>
        <v>0</v>
      </c>
      <c r="X204" s="87"/>
      <c r="Y204" s="93"/>
      <c r="Z204" s="93"/>
      <c r="AA204" s="93"/>
      <c r="AB204" s="93"/>
      <c r="AC204" s="93"/>
      <c r="AD204" s="93"/>
      <c r="AE204" s="92" t="b">
        <f t="shared" ref="AE204:AE250" si="18">IF(Y204="si",IF(Z204="si",IF(AA204="si",IF(AB204="si",IF(AC204="si",IF(AD204="si",W204,0))))))</f>
        <v>0</v>
      </c>
      <c r="AF204" s="87"/>
      <c r="AG204" s="178"/>
      <c r="AH204" s="87"/>
    </row>
    <row r="205" spans="1:34" s="253" customFormat="1" x14ac:dyDescent="0.2">
      <c r="A205" s="82"/>
      <c r="B205" s="83"/>
      <c r="C205" s="83"/>
      <c r="D205" s="84"/>
      <c r="E205" s="85"/>
      <c r="F205" s="191"/>
      <c r="G205" s="65"/>
      <c r="H205" s="66" t="e">
        <f t="shared" si="17"/>
        <v>#N/A</v>
      </c>
      <c r="I205" s="66"/>
      <c r="J205" s="86"/>
      <c r="K205" s="86"/>
      <c r="L205" s="87"/>
      <c r="M205" s="206"/>
      <c r="N205" s="211"/>
      <c r="O205" s="87"/>
      <c r="P205" s="211"/>
      <c r="Q205" s="88"/>
      <c r="R205" s="195"/>
      <c r="S205" s="89"/>
      <c r="T205" s="90"/>
      <c r="U205" s="91"/>
      <c r="V205" s="89">
        <f t="shared" si="15"/>
        <v>0</v>
      </c>
      <c r="W205" s="92">
        <f t="shared" si="16"/>
        <v>0</v>
      </c>
      <c r="X205" s="87"/>
      <c r="Y205" s="93"/>
      <c r="Z205" s="93"/>
      <c r="AA205" s="93"/>
      <c r="AB205" s="93"/>
      <c r="AC205" s="93"/>
      <c r="AD205" s="93"/>
      <c r="AE205" s="92" t="b">
        <f t="shared" si="18"/>
        <v>0</v>
      </c>
      <c r="AF205" s="87"/>
      <c r="AG205" s="178"/>
      <c r="AH205" s="87"/>
    </row>
    <row r="206" spans="1:34" s="253" customFormat="1" x14ac:dyDescent="0.2">
      <c r="A206" s="82"/>
      <c r="B206" s="83"/>
      <c r="C206" s="83"/>
      <c r="D206" s="84"/>
      <c r="E206" s="85"/>
      <c r="F206" s="191"/>
      <c r="G206" s="65"/>
      <c r="H206" s="66" t="e">
        <f t="shared" si="17"/>
        <v>#N/A</v>
      </c>
      <c r="I206" s="66"/>
      <c r="J206" s="86"/>
      <c r="K206" s="86"/>
      <c r="L206" s="87"/>
      <c r="M206" s="206"/>
      <c r="N206" s="211"/>
      <c r="O206" s="87"/>
      <c r="P206" s="211"/>
      <c r="Q206" s="88"/>
      <c r="R206" s="195"/>
      <c r="S206" s="89"/>
      <c r="T206" s="90"/>
      <c r="U206" s="91"/>
      <c r="V206" s="89">
        <f t="shared" si="15"/>
        <v>0</v>
      </c>
      <c r="W206" s="92">
        <f t="shared" si="16"/>
        <v>0</v>
      </c>
      <c r="X206" s="87"/>
      <c r="Y206" s="93"/>
      <c r="Z206" s="93"/>
      <c r="AA206" s="93"/>
      <c r="AB206" s="93"/>
      <c r="AC206" s="93"/>
      <c r="AD206" s="93"/>
      <c r="AE206" s="92" t="b">
        <f t="shared" si="18"/>
        <v>0</v>
      </c>
      <c r="AF206" s="87"/>
      <c r="AG206" s="178"/>
      <c r="AH206" s="87"/>
    </row>
    <row r="207" spans="1:34" s="253" customFormat="1" x14ac:dyDescent="0.2">
      <c r="A207" s="82"/>
      <c r="B207" s="83"/>
      <c r="C207" s="83"/>
      <c r="D207" s="84"/>
      <c r="E207" s="85"/>
      <c r="F207" s="191"/>
      <c r="G207" s="65"/>
      <c r="H207" s="66" t="e">
        <f t="shared" si="17"/>
        <v>#N/A</v>
      </c>
      <c r="I207" s="66"/>
      <c r="J207" s="86"/>
      <c r="K207" s="86"/>
      <c r="L207" s="87"/>
      <c r="M207" s="206"/>
      <c r="N207" s="211"/>
      <c r="O207" s="87"/>
      <c r="P207" s="211"/>
      <c r="Q207" s="88"/>
      <c r="R207" s="195"/>
      <c r="S207" s="89"/>
      <c r="T207" s="90"/>
      <c r="U207" s="91"/>
      <c r="V207" s="89">
        <f t="shared" si="15"/>
        <v>0</v>
      </c>
      <c r="W207" s="92">
        <f t="shared" si="16"/>
        <v>0</v>
      </c>
      <c r="X207" s="87"/>
      <c r="Y207" s="93"/>
      <c r="Z207" s="93"/>
      <c r="AA207" s="93"/>
      <c r="AB207" s="93"/>
      <c r="AC207" s="93"/>
      <c r="AD207" s="93"/>
      <c r="AE207" s="92" t="b">
        <f t="shared" si="18"/>
        <v>0</v>
      </c>
      <c r="AF207" s="87"/>
      <c r="AG207" s="178"/>
      <c r="AH207" s="87"/>
    </row>
    <row r="208" spans="1:34" s="253" customFormat="1" x14ac:dyDescent="0.2">
      <c r="A208" s="82"/>
      <c r="B208" s="83"/>
      <c r="C208" s="83"/>
      <c r="D208" s="84"/>
      <c r="E208" s="85"/>
      <c r="F208" s="191"/>
      <c r="G208" s="65"/>
      <c r="H208" s="66" t="e">
        <f t="shared" si="17"/>
        <v>#N/A</v>
      </c>
      <c r="I208" s="66"/>
      <c r="J208" s="86"/>
      <c r="K208" s="86"/>
      <c r="L208" s="87"/>
      <c r="M208" s="206"/>
      <c r="N208" s="211"/>
      <c r="O208" s="87"/>
      <c r="P208" s="211"/>
      <c r="Q208" s="88"/>
      <c r="R208" s="195"/>
      <c r="S208" s="89"/>
      <c r="T208" s="90"/>
      <c r="U208" s="91"/>
      <c r="V208" s="89">
        <f t="shared" si="15"/>
        <v>0</v>
      </c>
      <c r="W208" s="92">
        <f t="shared" si="16"/>
        <v>0</v>
      </c>
      <c r="X208" s="87"/>
      <c r="Y208" s="93"/>
      <c r="Z208" s="93"/>
      <c r="AA208" s="93"/>
      <c r="AB208" s="93"/>
      <c r="AC208" s="93"/>
      <c r="AD208" s="93"/>
      <c r="AE208" s="92" t="b">
        <f t="shared" si="18"/>
        <v>0</v>
      </c>
      <c r="AF208" s="87"/>
      <c r="AG208" s="178"/>
      <c r="AH208" s="87"/>
    </row>
    <row r="209" spans="1:34" s="253" customFormat="1" x14ac:dyDescent="0.2">
      <c r="A209" s="82"/>
      <c r="B209" s="83"/>
      <c r="C209" s="83"/>
      <c r="D209" s="84"/>
      <c r="E209" s="85"/>
      <c r="F209" s="191"/>
      <c r="G209" s="65"/>
      <c r="H209" s="66" t="e">
        <f t="shared" si="17"/>
        <v>#N/A</v>
      </c>
      <c r="I209" s="66"/>
      <c r="J209" s="86"/>
      <c r="K209" s="86"/>
      <c r="L209" s="87"/>
      <c r="M209" s="206"/>
      <c r="N209" s="211"/>
      <c r="O209" s="87"/>
      <c r="P209" s="211"/>
      <c r="Q209" s="88"/>
      <c r="R209" s="195"/>
      <c r="S209" s="89"/>
      <c r="T209" s="90"/>
      <c r="U209" s="91"/>
      <c r="V209" s="89">
        <f t="shared" si="15"/>
        <v>0</v>
      </c>
      <c r="W209" s="92">
        <f t="shared" si="16"/>
        <v>0</v>
      </c>
      <c r="X209" s="87"/>
      <c r="Y209" s="93"/>
      <c r="Z209" s="93"/>
      <c r="AA209" s="93"/>
      <c r="AB209" s="93"/>
      <c r="AC209" s="93"/>
      <c r="AD209" s="93"/>
      <c r="AE209" s="92" t="b">
        <f t="shared" si="18"/>
        <v>0</v>
      </c>
      <c r="AF209" s="87"/>
      <c r="AG209" s="178"/>
      <c r="AH209" s="87"/>
    </row>
    <row r="210" spans="1:34" s="253" customFormat="1" x14ac:dyDescent="0.2">
      <c r="A210" s="82"/>
      <c r="B210" s="83"/>
      <c r="C210" s="83"/>
      <c r="D210" s="84"/>
      <c r="E210" s="85"/>
      <c r="F210" s="191"/>
      <c r="G210" s="65"/>
      <c r="H210" s="66" t="e">
        <f t="shared" si="17"/>
        <v>#N/A</v>
      </c>
      <c r="I210" s="66"/>
      <c r="J210" s="86"/>
      <c r="K210" s="86"/>
      <c r="L210" s="87"/>
      <c r="M210" s="206"/>
      <c r="N210" s="211"/>
      <c r="O210" s="87"/>
      <c r="P210" s="211"/>
      <c r="Q210" s="88"/>
      <c r="R210" s="195"/>
      <c r="S210" s="89"/>
      <c r="T210" s="90"/>
      <c r="U210" s="91"/>
      <c r="V210" s="89">
        <f t="shared" si="15"/>
        <v>0</v>
      </c>
      <c r="W210" s="92">
        <f t="shared" si="16"/>
        <v>0</v>
      </c>
      <c r="X210" s="87"/>
      <c r="Y210" s="93"/>
      <c r="Z210" s="93"/>
      <c r="AA210" s="93"/>
      <c r="AB210" s="93"/>
      <c r="AC210" s="93"/>
      <c r="AD210" s="93"/>
      <c r="AE210" s="92" t="b">
        <f t="shared" si="18"/>
        <v>0</v>
      </c>
      <c r="AF210" s="87"/>
      <c r="AG210" s="178"/>
      <c r="AH210" s="87"/>
    </row>
    <row r="211" spans="1:34" s="253" customFormat="1" x14ac:dyDescent="0.2">
      <c r="A211" s="82"/>
      <c r="B211" s="83"/>
      <c r="C211" s="83"/>
      <c r="D211" s="84"/>
      <c r="E211" s="85"/>
      <c r="F211" s="191"/>
      <c r="G211" s="65"/>
      <c r="H211" s="66" t="e">
        <f t="shared" si="17"/>
        <v>#N/A</v>
      </c>
      <c r="I211" s="66"/>
      <c r="J211" s="86"/>
      <c r="K211" s="86"/>
      <c r="L211" s="87"/>
      <c r="M211" s="206"/>
      <c r="N211" s="211"/>
      <c r="O211" s="87"/>
      <c r="P211" s="211"/>
      <c r="Q211" s="88"/>
      <c r="R211" s="195"/>
      <c r="S211" s="89"/>
      <c r="T211" s="90"/>
      <c r="U211" s="91"/>
      <c r="V211" s="89">
        <f t="shared" si="15"/>
        <v>0</v>
      </c>
      <c r="W211" s="92">
        <f t="shared" si="16"/>
        <v>0</v>
      </c>
      <c r="X211" s="87"/>
      <c r="Y211" s="93"/>
      <c r="Z211" s="93"/>
      <c r="AA211" s="93"/>
      <c r="AB211" s="93"/>
      <c r="AC211" s="93"/>
      <c r="AD211" s="93"/>
      <c r="AE211" s="92" t="b">
        <f t="shared" si="18"/>
        <v>0</v>
      </c>
      <c r="AF211" s="87"/>
      <c r="AG211" s="178"/>
      <c r="AH211" s="87"/>
    </row>
    <row r="212" spans="1:34" s="253" customFormat="1" x14ac:dyDescent="0.2">
      <c r="A212" s="82"/>
      <c r="B212" s="83"/>
      <c r="C212" s="83"/>
      <c r="D212" s="84"/>
      <c r="E212" s="85"/>
      <c r="F212" s="191"/>
      <c r="G212" s="65"/>
      <c r="H212" s="66" t="e">
        <f t="shared" si="17"/>
        <v>#N/A</v>
      </c>
      <c r="I212" s="66"/>
      <c r="J212" s="86"/>
      <c r="K212" s="86"/>
      <c r="L212" s="87"/>
      <c r="M212" s="206"/>
      <c r="N212" s="211"/>
      <c r="O212" s="87"/>
      <c r="P212" s="211"/>
      <c r="Q212" s="88"/>
      <c r="R212" s="195"/>
      <c r="S212" s="89"/>
      <c r="T212" s="90"/>
      <c r="U212" s="91"/>
      <c r="V212" s="89">
        <f t="shared" si="15"/>
        <v>0</v>
      </c>
      <c r="W212" s="92">
        <f t="shared" si="16"/>
        <v>0</v>
      </c>
      <c r="X212" s="87"/>
      <c r="Y212" s="93"/>
      <c r="Z212" s="93"/>
      <c r="AA212" s="93"/>
      <c r="AB212" s="93"/>
      <c r="AC212" s="93"/>
      <c r="AD212" s="93"/>
      <c r="AE212" s="92" t="b">
        <f t="shared" si="18"/>
        <v>0</v>
      </c>
      <c r="AF212" s="87"/>
      <c r="AG212" s="178"/>
      <c r="AH212" s="87"/>
    </row>
    <row r="213" spans="1:34" s="253" customFormat="1" x14ac:dyDescent="0.2">
      <c r="A213" s="82"/>
      <c r="B213" s="83"/>
      <c r="C213" s="83"/>
      <c r="D213" s="84"/>
      <c r="E213" s="85"/>
      <c r="F213" s="191"/>
      <c r="G213" s="65"/>
      <c r="H213" s="66" t="e">
        <f t="shared" si="17"/>
        <v>#N/A</v>
      </c>
      <c r="I213" s="66"/>
      <c r="J213" s="86"/>
      <c r="K213" s="86"/>
      <c r="L213" s="87"/>
      <c r="M213" s="206"/>
      <c r="N213" s="211"/>
      <c r="O213" s="87"/>
      <c r="P213" s="211"/>
      <c r="Q213" s="88"/>
      <c r="R213" s="195"/>
      <c r="S213" s="89"/>
      <c r="T213" s="90"/>
      <c r="U213" s="91"/>
      <c r="V213" s="89">
        <f t="shared" si="15"/>
        <v>0</v>
      </c>
      <c r="W213" s="92">
        <f t="shared" si="16"/>
        <v>0</v>
      </c>
      <c r="X213" s="87"/>
      <c r="Y213" s="93"/>
      <c r="Z213" s="93"/>
      <c r="AA213" s="93"/>
      <c r="AB213" s="93"/>
      <c r="AC213" s="93"/>
      <c r="AD213" s="93"/>
      <c r="AE213" s="92" t="b">
        <f t="shared" si="18"/>
        <v>0</v>
      </c>
      <c r="AF213" s="87"/>
      <c r="AG213" s="178"/>
      <c r="AH213" s="87"/>
    </row>
    <row r="214" spans="1:34" s="253" customFormat="1" x14ac:dyDescent="0.2">
      <c r="A214" s="82"/>
      <c r="B214" s="83"/>
      <c r="C214" s="83"/>
      <c r="D214" s="84"/>
      <c r="E214" s="85"/>
      <c r="F214" s="191"/>
      <c r="G214" s="65"/>
      <c r="H214" s="66" t="e">
        <f t="shared" si="17"/>
        <v>#N/A</v>
      </c>
      <c r="I214" s="66"/>
      <c r="J214" s="86"/>
      <c r="K214" s="86"/>
      <c r="L214" s="87"/>
      <c r="M214" s="206"/>
      <c r="N214" s="211"/>
      <c r="O214" s="87"/>
      <c r="P214" s="211"/>
      <c r="Q214" s="88"/>
      <c r="R214" s="195"/>
      <c r="S214" s="89"/>
      <c r="T214" s="90"/>
      <c r="U214" s="91"/>
      <c r="V214" s="89">
        <f t="shared" si="15"/>
        <v>0</v>
      </c>
      <c r="W214" s="92">
        <f t="shared" si="16"/>
        <v>0</v>
      </c>
      <c r="X214" s="87"/>
      <c r="Y214" s="93"/>
      <c r="Z214" s="93"/>
      <c r="AA214" s="93"/>
      <c r="AB214" s="93"/>
      <c r="AC214" s="93"/>
      <c r="AD214" s="93"/>
      <c r="AE214" s="92" t="b">
        <f t="shared" si="18"/>
        <v>0</v>
      </c>
      <c r="AF214" s="87"/>
      <c r="AG214" s="178"/>
      <c r="AH214" s="87"/>
    </row>
    <row r="215" spans="1:34" s="253" customFormat="1" x14ac:dyDescent="0.2">
      <c r="A215" s="82"/>
      <c r="B215" s="83"/>
      <c r="C215" s="83"/>
      <c r="D215" s="84"/>
      <c r="E215" s="85"/>
      <c r="F215" s="191"/>
      <c r="G215" s="65"/>
      <c r="H215" s="66" t="e">
        <f t="shared" si="17"/>
        <v>#N/A</v>
      </c>
      <c r="I215" s="66"/>
      <c r="J215" s="86"/>
      <c r="K215" s="86"/>
      <c r="L215" s="87"/>
      <c r="M215" s="206"/>
      <c r="N215" s="211"/>
      <c r="O215" s="87"/>
      <c r="P215" s="211"/>
      <c r="Q215" s="88"/>
      <c r="R215" s="195"/>
      <c r="S215" s="89"/>
      <c r="T215" s="90"/>
      <c r="U215" s="91"/>
      <c r="V215" s="89">
        <f t="shared" si="15"/>
        <v>0</v>
      </c>
      <c r="W215" s="92">
        <f t="shared" si="16"/>
        <v>0</v>
      </c>
      <c r="X215" s="87"/>
      <c r="Y215" s="93"/>
      <c r="Z215" s="93"/>
      <c r="AA215" s="93"/>
      <c r="AB215" s="93"/>
      <c r="AC215" s="93"/>
      <c r="AD215" s="93"/>
      <c r="AE215" s="92" t="b">
        <f t="shared" si="18"/>
        <v>0</v>
      </c>
      <c r="AF215" s="87"/>
      <c r="AG215" s="178"/>
      <c r="AH215" s="87"/>
    </row>
    <row r="216" spans="1:34" s="253" customFormat="1" x14ac:dyDescent="0.2">
      <c r="A216" s="82"/>
      <c r="B216" s="83"/>
      <c r="C216" s="83"/>
      <c r="D216" s="84"/>
      <c r="E216" s="85"/>
      <c r="F216" s="191"/>
      <c r="G216" s="65"/>
      <c r="H216" s="66" t="e">
        <f t="shared" si="17"/>
        <v>#N/A</v>
      </c>
      <c r="I216" s="66"/>
      <c r="J216" s="86"/>
      <c r="K216" s="86"/>
      <c r="L216" s="87"/>
      <c r="M216" s="206"/>
      <c r="N216" s="211"/>
      <c r="O216" s="87"/>
      <c r="P216" s="211"/>
      <c r="Q216" s="88"/>
      <c r="R216" s="195"/>
      <c r="S216" s="89"/>
      <c r="T216" s="90"/>
      <c r="U216" s="91"/>
      <c r="V216" s="89">
        <f t="shared" si="15"/>
        <v>0</v>
      </c>
      <c r="W216" s="92">
        <f t="shared" si="16"/>
        <v>0</v>
      </c>
      <c r="X216" s="87"/>
      <c r="Y216" s="93"/>
      <c r="Z216" s="93"/>
      <c r="AA216" s="93"/>
      <c r="AB216" s="93"/>
      <c r="AC216" s="93"/>
      <c r="AD216" s="93"/>
      <c r="AE216" s="92" t="b">
        <f t="shared" si="18"/>
        <v>0</v>
      </c>
      <c r="AF216" s="87"/>
      <c r="AG216" s="178"/>
      <c r="AH216" s="87"/>
    </row>
    <row r="217" spans="1:34" s="253" customFormat="1" x14ac:dyDescent="0.2">
      <c r="A217" s="82"/>
      <c r="B217" s="83"/>
      <c r="C217" s="83"/>
      <c r="D217" s="84"/>
      <c r="E217" s="85"/>
      <c r="F217" s="191"/>
      <c r="G217" s="65"/>
      <c r="H217" s="66" t="e">
        <f t="shared" si="17"/>
        <v>#N/A</v>
      </c>
      <c r="I217" s="66"/>
      <c r="J217" s="86"/>
      <c r="K217" s="86"/>
      <c r="L217" s="87"/>
      <c r="M217" s="206"/>
      <c r="N217" s="211"/>
      <c r="O217" s="87"/>
      <c r="P217" s="211"/>
      <c r="Q217" s="88"/>
      <c r="R217" s="195"/>
      <c r="S217" s="89"/>
      <c r="T217" s="90"/>
      <c r="U217" s="91"/>
      <c r="V217" s="89">
        <f t="shared" si="15"/>
        <v>0</v>
      </c>
      <c r="W217" s="92">
        <f t="shared" si="16"/>
        <v>0</v>
      </c>
      <c r="X217" s="87"/>
      <c r="Y217" s="93"/>
      <c r="Z217" s="93"/>
      <c r="AA217" s="93"/>
      <c r="AB217" s="93"/>
      <c r="AC217" s="93"/>
      <c r="AD217" s="93"/>
      <c r="AE217" s="92" t="b">
        <f t="shared" si="18"/>
        <v>0</v>
      </c>
      <c r="AF217" s="87"/>
      <c r="AG217" s="178"/>
      <c r="AH217" s="87"/>
    </row>
    <row r="218" spans="1:34" s="253" customFormat="1" x14ac:dyDescent="0.2">
      <c r="A218" s="82"/>
      <c r="B218" s="83"/>
      <c r="C218" s="83"/>
      <c r="D218" s="84"/>
      <c r="E218" s="85"/>
      <c r="F218" s="191"/>
      <c r="G218" s="65"/>
      <c r="H218" s="66" t="e">
        <f t="shared" si="17"/>
        <v>#N/A</v>
      </c>
      <c r="I218" s="66"/>
      <c r="J218" s="86"/>
      <c r="K218" s="86"/>
      <c r="L218" s="87"/>
      <c r="M218" s="206"/>
      <c r="N218" s="211"/>
      <c r="O218" s="87"/>
      <c r="P218" s="211"/>
      <c r="Q218" s="88"/>
      <c r="R218" s="195"/>
      <c r="S218" s="89"/>
      <c r="T218" s="90"/>
      <c r="U218" s="91"/>
      <c r="V218" s="89">
        <f t="shared" si="15"/>
        <v>0</v>
      </c>
      <c r="W218" s="92">
        <f t="shared" si="16"/>
        <v>0</v>
      </c>
      <c r="X218" s="87"/>
      <c r="Y218" s="93"/>
      <c r="Z218" s="93"/>
      <c r="AA218" s="93"/>
      <c r="AB218" s="93"/>
      <c r="AC218" s="93"/>
      <c r="AD218" s="93"/>
      <c r="AE218" s="92" t="b">
        <f t="shared" si="18"/>
        <v>0</v>
      </c>
      <c r="AF218" s="87"/>
      <c r="AG218" s="178"/>
      <c r="AH218" s="87"/>
    </row>
    <row r="219" spans="1:34" s="253" customFormat="1" x14ac:dyDescent="0.2">
      <c r="A219" s="82"/>
      <c r="B219" s="83"/>
      <c r="C219" s="83"/>
      <c r="D219" s="84"/>
      <c r="E219" s="85"/>
      <c r="F219" s="191"/>
      <c r="G219" s="65"/>
      <c r="H219" s="66" t="e">
        <f t="shared" si="17"/>
        <v>#N/A</v>
      </c>
      <c r="I219" s="66"/>
      <c r="J219" s="86"/>
      <c r="K219" s="86"/>
      <c r="L219" s="87"/>
      <c r="M219" s="206"/>
      <c r="N219" s="211"/>
      <c r="O219" s="87"/>
      <c r="P219" s="211"/>
      <c r="Q219" s="88"/>
      <c r="R219" s="195"/>
      <c r="S219" s="89"/>
      <c r="T219" s="90"/>
      <c r="U219" s="91"/>
      <c r="V219" s="89">
        <f t="shared" si="15"/>
        <v>0</v>
      </c>
      <c r="W219" s="92">
        <f t="shared" si="16"/>
        <v>0</v>
      </c>
      <c r="X219" s="87"/>
      <c r="Y219" s="93"/>
      <c r="Z219" s="93"/>
      <c r="AA219" s="93"/>
      <c r="AB219" s="93"/>
      <c r="AC219" s="93"/>
      <c r="AD219" s="93"/>
      <c r="AE219" s="92" t="b">
        <f t="shared" si="18"/>
        <v>0</v>
      </c>
      <c r="AF219" s="87"/>
      <c r="AG219" s="178"/>
      <c r="AH219" s="87"/>
    </row>
    <row r="220" spans="1:34" s="253" customFormat="1" x14ac:dyDescent="0.2">
      <c r="A220" s="82"/>
      <c r="B220" s="83"/>
      <c r="C220" s="83"/>
      <c r="D220" s="84"/>
      <c r="E220" s="85"/>
      <c r="F220" s="191"/>
      <c r="G220" s="65"/>
      <c r="H220" s="66" t="e">
        <f t="shared" si="17"/>
        <v>#N/A</v>
      </c>
      <c r="I220" s="66"/>
      <c r="J220" s="86"/>
      <c r="K220" s="86"/>
      <c r="L220" s="87"/>
      <c r="M220" s="206"/>
      <c r="N220" s="211"/>
      <c r="O220" s="87"/>
      <c r="P220" s="211"/>
      <c r="Q220" s="88"/>
      <c r="R220" s="195"/>
      <c r="S220" s="89"/>
      <c r="T220" s="90"/>
      <c r="U220" s="91"/>
      <c r="V220" s="89">
        <f t="shared" si="15"/>
        <v>0</v>
      </c>
      <c r="W220" s="92">
        <f t="shared" si="16"/>
        <v>0</v>
      </c>
      <c r="X220" s="87"/>
      <c r="Y220" s="93"/>
      <c r="Z220" s="93"/>
      <c r="AA220" s="93"/>
      <c r="AB220" s="93"/>
      <c r="AC220" s="93"/>
      <c r="AD220" s="93"/>
      <c r="AE220" s="92" t="b">
        <f t="shared" si="18"/>
        <v>0</v>
      </c>
      <c r="AF220" s="87"/>
      <c r="AG220" s="178"/>
      <c r="AH220" s="87"/>
    </row>
    <row r="221" spans="1:34" s="253" customFormat="1" x14ac:dyDescent="0.2">
      <c r="A221" s="82"/>
      <c r="B221" s="83"/>
      <c r="C221" s="83"/>
      <c r="D221" s="84"/>
      <c r="E221" s="85"/>
      <c r="F221" s="191"/>
      <c r="G221" s="65"/>
      <c r="H221" s="66" t="e">
        <f t="shared" si="17"/>
        <v>#N/A</v>
      </c>
      <c r="I221" s="66"/>
      <c r="J221" s="86"/>
      <c r="K221" s="86"/>
      <c r="L221" s="87"/>
      <c r="M221" s="206"/>
      <c r="N221" s="211"/>
      <c r="O221" s="87"/>
      <c r="P221" s="211"/>
      <c r="Q221" s="88"/>
      <c r="R221" s="195"/>
      <c r="S221" s="89"/>
      <c r="T221" s="90"/>
      <c r="U221" s="91"/>
      <c r="V221" s="89">
        <f t="shared" si="15"/>
        <v>0</v>
      </c>
      <c r="W221" s="92">
        <f t="shared" si="16"/>
        <v>0</v>
      </c>
      <c r="X221" s="87"/>
      <c r="Y221" s="93"/>
      <c r="Z221" s="93"/>
      <c r="AA221" s="93"/>
      <c r="AB221" s="93"/>
      <c r="AC221" s="93"/>
      <c r="AD221" s="93"/>
      <c r="AE221" s="92" t="b">
        <f t="shared" si="18"/>
        <v>0</v>
      </c>
      <c r="AF221" s="87"/>
      <c r="AG221" s="178"/>
      <c r="AH221" s="87"/>
    </row>
    <row r="222" spans="1:34" s="253" customFormat="1" x14ac:dyDescent="0.2">
      <c r="A222" s="82"/>
      <c r="B222" s="83"/>
      <c r="C222" s="83"/>
      <c r="D222" s="84"/>
      <c r="E222" s="85"/>
      <c r="F222" s="191"/>
      <c r="G222" s="65"/>
      <c r="H222" s="66" t="e">
        <f t="shared" si="17"/>
        <v>#N/A</v>
      </c>
      <c r="I222" s="66"/>
      <c r="J222" s="86"/>
      <c r="K222" s="86"/>
      <c r="L222" s="87"/>
      <c r="M222" s="206"/>
      <c r="N222" s="211"/>
      <c r="O222" s="87"/>
      <c r="P222" s="211"/>
      <c r="Q222" s="88"/>
      <c r="R222" s="195"/>
      <c r="S222" s="89"/>
      <c r="T222" s="90"/>
      <c r="U222" s="91"/>
      <c r="V222" s="89">
        <f t="shared" si="15"/>
        <v>0</v>
      </c>
      <c r="W222" s="92">
        <f t="shared" si="16"/>
        <v>0</v>
      </c>
      <c r="X222" s="87"/>
      <c r="Y222" s="93"/>
      <c r="Z222" s="93"/>
      <c r="AA222" s="93"/>
      <c r="AB222" s="93"/>
      <c r="AC222" s="93"/>
      <c r="AD222" s="93"/>
      <c r="AE222" s="92" t="b">
        <f t="shared" si="18"/>
        <v>0</v>
      </c>
      <c r="AF222" s="87"/>
      <c r="AG222" s="178"/>
      <c r="AH222" s="87"/>
    </row>
    <row r="223" spans="1:34" s="253" customFormat="1" x14ac:dyDescent="0.2">
      <c r="A223" s="82"/>
      <c r="B223" s="83"/>
      <c r="C223" s="83"/>
      <c r="D223" s="84"/>
      <c r="E223" s="85"/>
      <c r="F223" s="191"/>
      <c r="G223" s="65"/>
      <c r="H223" s="66" t="e">
        <f t="shared" si="17"/>
        <v>#N/A</v>
      </c>
      <c r="I223" s="66"/>
      <c r="J223" s="86"/>
      <c r="K223" s="86"/>
      <c r="L223" s="87"/>
      <c r="M223" s="206"/>
      <c r="N223" s="211"/>
      <c r="O223" s="87"/>
      <c r="P223" s="211"/>
      <c r="Q223" s="88"/>
      <c r="R223" s="195"/>
      <c r="S223" s="89"/>
      <c r="T223" s="90"/>
      <c r="U223" s="91"/>
      <c r="V223" s="89">
        <f t="shared" si="15"/>
        <v>0</v>
      </c>
      <c r="W223" s="92">
        <f t="shared" si="16"/>
        <v>0</v>
      </c>
      <c r="X223" s="87"/>
      <c r="Y223" s="93"/>
      <c r="Z223" s="93"/>
      <c r="AA223" s="93"/>
      <c r="AB223" s="93"/>
      <c r="AC223" s="93"/>
      <c r="AD223" s="93"/>
      <c r="AE223" s="92" t="b">
        <f t="shared" si="18"/>
        <v>0</v>
      </c>
      <c r="AF223" s="87"/>
      <c r="AG223" s="178"/>
      <c r="AH223" s="87"/>
    </row>
    <row r="224" spans="1:34" s="253" customFormat="1" x14ac:dyDescent="0.2">
      <c r="A224" s="82"/>
      <c r="B224" s="83"/>
      <c r="C224" s="83"/>
      <c r="D224" s="84"/>
      <c r="E224" s="85"/>
      <c r="F224" s="191"/>
      <c r="G224" s="65"/>
      <c r="H224" s="66" t="e">
        <f t="shared" si="17"/>
        <v>#N/A</v>
      </c>
      <c r="I224" s="66"/>
      <c r="J224" s="86"/>
      <c r="K224" s="86"/>
      <c r="L224" s="87"/>
      <c r="M224" s="206"/>
      <c r="N224" s="211"/>
      <c r="O224" s="87"/>
      <c r="P224" s="211"/>
      <c r="Q224" s="88"/>
      <c r="R224" s="195"/>
      <c r="S224" s="89"/>
      <c r="T224" s="90"/>
      <c r="U224" s="91"/>
      <c r="V224" s="89">
        <f t="shared" si="15"/>
        <v>0</v>
      </c>
      <c r="W224" s="92">
        <f t="shared" si="16"/>
        <v>0</v>
      </c>
      <c r="X224" s="87"/>
      <c r="Y224" s="93"/>
      <c r="Z224" s="93"/>
      <c r="AA224" s="93"/>
      <c r="AB224" s="93"/>
      <c r="AC224" s="93"/>
      <c r="AD224" s="93"/>
      <c r="AE224" s="92" t="b">
        <f t="shared" si="18"/>
        <v>0</v>
      </c>
      <c r="AF224" s="87"/>
      <c r="AG224" s="178"/>
      <c r="AH224" s="87"/>
    </row>
    <row r="225" spans="1:34" s="253" customFormat="1" x14ac:dyDescent="0.2">
      <c r="A225" s="82"/>
      <c r="B225" s="83"/>
      <c r="C225" s="83"/>
      <c r="D225" s="84"/>
      <c r="E225" s="85"/>
      <c r="F225" s="191"/>
      <c r="G225" s="65"/>
      <c r="H225" s="66" t="e">
        <f t="shared" si="17"/>
        <v>#N/A</v>
      </c>
      <c r="I225" s="66"/>
      <c r="J225" s="86"/>
      <c r="K225" s="86"/>
      <c r="L225" s="87"/>
      <c r="M225" s="206"/>
      <c r="N225" s="211"/>
      <c r="O225" s="87"/>
      <c r="P225" s="211"/>
      <c r="Q225" s="88"/>
      <c r="R225" s="195"/>
      <c r="S225" s="89"/>
      <c r="T225" s="90"/>
      <c r="U225" s="91"/>
      <c r="V225" s="89">
        <f t="shared" si="15"/>
        <v>0</v>
      </c>
      <c r="W225" s="92">
        <f t="shared" si="16"/>
        <v>0</v>
      </c>
      <c r="X225" s="87"/>
      <c r="Y225" s="93"/>
      <c r="Z225" s="93"/>
      <c r="AA225" s="93"/>
      <c r="AB225" s="93"/>
      <c r="AC225" s="93"/>
      <c r="AD225" s="93"/>
      <c r="AE225" s="92" t="b">
        <f t="shared" si="18"/>
        <v>0</v>
      </c>
      <c r="AF225" s="87"/>
      <c r="AG225" s="178"/>
      <c r="AH225" s="87"/>
    </row>
    <row r="226" spans="1:34" s="253" customFormat="1" x14ac:dyDescent="0.2">
      <c r="A226" s="82"/>
      <c r="B226" s="83"/>
      <c r="C226" s="83"/>
      <c r="D226" s="84"/>
      <c r="E226" s="85"/>
      <c r="F226" s="191"/>
      <c r="G226" s="65"/>
      <c r="H226" s="66" t="e">
        <f t="shared" si="17"/>
        <v>#N/A</v>
      </c>
      <c r="I226" s="66"/>
      <c r="J226" s="86"/>
      <c r="K226" s="86"/>
      <c r="L226" s="87"/>
      <c r="M226" s="206"/>
      <c r="N226" s="211"/>
      <c r="O226" s="87"/>
      <c r="P226" s="211"/>
      <c r="Q226" s="88"/>
      <c r="R226" s="195"/>
      <c r="S226" s="89"/>
      <c r="T226" s="90"/>
      <c r="U226" s="91"/>
      <c r="V226" s="89">
        <f t="shared" si="15"/>
        <v>0</v>
      </c>
      <c r="W226" s="92">
        <f t="shared" si="16"/>
        <v>0</v>
      </c>
      <c r="X226" s="87"/>
      <c r="Y226" s="93"/>
      <c r="Z226" s="93"/>
      <c r="AA226" s="93"/>
      <c r="AB226" s="93"/>
      <c r="AC226" s="93"/>
      <c r="AD226" s="93"/>
      <c r="AE226" s="92" t="b">
        <f t="shared" si="18"/>
        <v>0</v>
      </c>
      <c r="AF226" s="87"/>
      <c r="AG226" s="178"/>
      <c r="AH226" s="87"/>
    </row>
    <row r="227" spans="1:34" s="253" customFormat="1" x14ac:dyDescent="0.2">
      <c r="A227" s="82"/>
      <c r="B227" s="83"/>
      <c r="C227" s="83"/>
      <c r="D227" s="84"/>
      <c r="E227" s="85"/>
      <c r="F227" s="191"/>
      <c r="G227" s="65"/>
      <c r="H227" s="66" t="e">
        <f t="shared" si="17"/>
        <v>#N/A</v>
      </c>
      <c r="I227" s="66"/>
      <c r="J227" s="86"/>
      <c r="K227" s="86"/>
      <c r="L227" s="87"/>
      <c r="M227" s="206"/>
      <c r="N227" s="211"/>
      <c r="O227" s="87"/>
      <c r="P227" s="211"/>
      <c r="Q227" s="88"/>
      <c r="R227" s="195"/>
      <c r="S227" s="89"/>
      <c r="T227" s="90"/>
      <c r="U227" s="91"/>
      <c r="V227" s="89">
        <f t="shared" si="15"/>
        <v>0</v>
      </c>
      <c r="W227" s="92">
        <f t="shared" si="16"/>
        <v>0</v>
      </c>
      <c r="X227" s="87"/>
      <c r="Y227" s="93"/>
      <c r="Z227" s="93"/>
      <c r="AA227" s="93"/>
      <c r="AB227" s="93"/>
      <c r="AC227" s="93"/>
      <c r="AD227" s="93"/>
      <c r="AE227" s="92" t="b">
        <f t="shared" si="18"/>
        <v>0</v>
      </c>
      <c r="AF227" s="87"/>
      <c r="AG227" s="178"/>
      <c r="AH227" s="87"/>
    </row>
    <row r="228" spans="1:34" s="253" customFormat="1" x14ac:dyDescent="0.2">
      <c r="A228" s="82"/>
      <c r="B228" s="83"/>
      <c r="C228" s="83"/>
      <c r="D228" s="84"/>
      <c r="E228" s="85"/>
      <c r="F228" s="191"/>
      <c r="G228" s="65"/>
      <c r="H228" s="66" t="e">
        <f t="shared" si="17"/>
        <v>#N/A</v>
      </c>
      <c r="I228" s="66"/>
      <c r="J228" s="86"/>
      <c r="K228" s="86"/>
      <c r="L228" s="87"/>
      <c r="M228" s="206"/>
      <c r="N228" s="211"/>
      <c r="O228" s="87"/>
      <c r="P228" s="211"/>
      <c r="Q228" s="88"/>
      <c r="R228" s="195"/>
      <c r="S228" s="89"/>
      <c r="T228" s="90"/>
      <c r="U228" s="91"/>
      <c r="V228" s="89">
        <f t="shared" si="15"/>
        <v>0</v>
      </c>
      <c r="W228" s="92">
        <f t="shared" si="16"/>
        <v>0</v>
      </c>
      <c r="X228" s="87"/>
      <c r="Y228" s="93"/>
      <c r="Z228" s="93"/>
      <c r="AA228" s="93"/>
      <c r="AB228" s="93"/>
      <c r="AC228" s="93"/>
      <c r="AD228" s="93"/>
      <c r="AE228" s="92" t="b">
        <f t="shared" si="18"/>
        <v>0</v>
      </c>
      <c r="AF228" s="87"/>
      <c r="AG228" s="178"/>
      <c r="AH228" s="87"/>
    </row>
    <row r="229" spans="1:34" s="253" customFormat="1" x14ac:dyDescent="0.2">
      <c r="A229" s="82"/>
      <c r="B229" s="83"/>
      <c r="C229" s="83"/>
      <c r="D229" s="84"/>
      <c r="E229" s="85"/>
      <c r="F229" s="191"/>
      <c r="G229" s="65"/>
      <c r="H229" s="66" t="e">
        <f t="shared" si="17"/>
        <v>#N/A</v>
      </c>
      <c r="I229" s="66"/>
      <c r="J229" s="86"/>
      <c r="K229" s="86"/>
      <c r="L229" s="87"/>
      <c r="M229" s="206"/>
      <c r="N229" s="211"/>
      <c r="O229" s="87"/>
      <c r="P229" s="211"/>
      <c r="Q229" s="88"/>
      <c r="R229" s="195"/>
      <c r="S229" s="89"/>
      <c r="T229" s="90"/>
      <c r="U229" s="91"/>
      <c r="V229" s="89">
        <f t="shared" si="15"/>
        <v>0</v>
      </c>
      <c r="W229" s="92">
        <f t="shared" si="16"/>
        <v>0</v>
      </c>
      <c r="X229" s="87"/>
      <c r="Y229" s="93"/>
      <c r="Z229" s="93"/>
      <c r="AA229" s="93"/>
      <c r="AB229" s="93"/>
      <c r="AC229" s="93"/>
      <c r="AD229" s="93"/>
      <c r="AE229" s="92" t="b">
        <f t="shared" si="18"/>
        <v>0</v>
      </c>
      <c r="AF229" s="87"/>
      <c r="AG229" s="178"/>
      <c r="AH229" s="87"/>
    </row>
    <row r="230" spans="1:34" s="253" customFormat="1" x14ac:dyDescent="0.2">
      <c r="A230" s="82"/>
      <c r="B230" s="83"/>
      <c r="C230" s="83"/>
      <c r="D230" s="84"/>
      <c r="E230" s="85"/>
      <c r="F230" s="191"/>
      <c r="G230" s="65"/>
      <c r="H230" s="66" t="e">
        <f t="shared" si="17"/>
        <v>#N/A</v>
      </c>
      <c r="I230" s="66"/>
      <c r="J230" s="86"/>
      <c r="K230" s="86"/>
      <c r="L230" s="87"/>
      <c r="M230" s="206"/>
      <c r="N230" s="211"/>
      <c r="O230" s="87"/>
      <c r="P230" s="211"/>
      <c r="Q230" s="88"/>
      <c r="R230" s="195"/>
      <c r="S230" s="89"/>
      <c r="T230" s="90"/>
      <c r="U230" s="91"/>
      <c r="V230" s="89">
        <f t="shared" si="15"/>
        <v>0</v>
      </c>
      <c r="W230" s="92">
        <f t="shared" si="16"/>
        <v>0</v>
      </c>
      <c r="X230" s="87"/>
      <c r="Y230" s="93"/>
      <c r="Z230" s="93"/>
      <c r="AA230" s="93"/>
      <c r="AB230" s="93"/>
      <c r="AC230" s="93"/>
      <c r="AD230" s="93"/>
      <c r="AE230" s="92" t="b">
        <f t="shared" si="18"/>
        <v>0</v>
      </c>
      <c r="AF230" s="87"/>
      <c r="AG230" s="178"/>
      <c r="AH230" s="87"/>
    </row>
    <row r="231" spans="1:34" s="253" customFormat="1" x14ac:dyDescent="0.2">
      <c r="A231" s="82"/>
      <c r="B231" s="83"/>
      <c r="C231" s="83"/>
      <c r="D231" s="84"/>
      <c r="E231" s="85"/>
      <c r="F231" s="191"/>
      <c r="G231" s="65"/>
      <c r="H231" s="66" t="e">
        <f t="shared" si="17"/>
        <v>#N/A</v>
      </c>
      <c r="I231" s="66"/>
      <c r="J231" s="86"/>
      <c r="K231" s="86"/>
      <c r="L231" s="87"/>
      <c r="M231" s="206"/>
      <c r="N231" s="211"/>
      <c r="O231" s="87"/>
      <c r="P231" s="211"/>
      <c r="Q231" s="88"/>
      <c r="R231" s="195"/>
      <c r="S231" s="89"/>
      <c r="T231" s="90"/>
      <c r="U231" s="91"/>
      <c r="V231" s="89">
        <f t="shared" si="15"/>
        <v>0</v>
      </c>
      <c r="W231" s="92">
        <f t="shared" si="16"/>
        <v>0</v>
      </c>
      <c r="X231" s="87"/>
      <c r="Y231" s="93"/>
      <c r="Z231" s="93"/>
      <c r="AA231" s="93"/>
      <c r="AB231" s="93"/>
      <c r="AC231" s="93"/>
      <c r="AD231" s="93"/>
      <c r="AE231" s="92" t="b">
        <f t="shared" si="18"/>
        <v>0</v>
      </c>
      <c r="AF231" s="87"/>
      <c r="AG231" s="178"/>
      <c r="AH231" s="87"/>
    </row>
    <row r="232" spans="1:34" s="253" customFormat="1" x14ac:dyDescent="0.2">
      <c r="A232" s="82"/>
      <c r="B232" s="83"/>
      <c r="C232" s="83"/>
      <c r="D232" s="84"/>
      <c r="E232" s="85"/>
      <c r="F232" s="191"/>
      <c r="G232" s="65"/>
      <c r="H232" s="66" t="e">
        <f t="shared" si="17"/>
        <v>#N/A</v>
      </c>
      <c r="I232" s="66"/>
      <c r="J232" s="86"/>
      <c r="K232" s="86"/>
      <c r="L232" s="87"/>
      <c r="M232" s="206"/>
      <c r="N232" s="211"/>
      <c r="O232" s="87"/>
      <c r="P232" s="211"/>
      <c r="Q232" s="88"/>
      <c r="R232" s="195"/>
      <c r="S232" s="89"/>
      <c r="T232" s="90"/>
      <c r="U232" s="91"/>
      <c r="V232" s="89">
        <f t="shared" si="15"/>
        <v>0</v>
      </c>
      <c r="W232" s="92">
        <f t="shared" si="16"/>
        <v>0</v>
      </c>
      <c r="X232" s="87"/>
      <c r="Y232" s="93"/>
      <c r="Z232" s="93"/>
      <c r="AA232" s="93"/>
      <c r="AB232" s="93"/>
      <c r="AC232" s="93"/>
      <c r="AD232" s="93"/>
      <c r="AE232" s="92" t="b">
        <f t="shared" si="18"/>
        <v>0</v>
      </c>
      <c r="AF232" s="87"/>
      <c r="AG232" s="178"/>
      <c r="AH232" s="87"/>
    </row>
    <row r="233" spans="1:34" s="253" customFormat="1" x14ac:dyDescent="0.2">
      <c r="A233" s="82"/>
      <c r="B233" s="83"/>
      <c r="C233" s="83"/>
      <c r="D233" s="84"/>
      <c r="E233" s="85"/>
      <c r="F233" s="191"/>
      <c r="G233" s="65"/>
      <c r="H233" s="66" t="e">
        <f t="shared" si="17"/>
        <v>#N/A</v>
      </c>
      <c r="I233" s="66"/>
      <c r="J233" s="86"/>
      <c r="K233" s="86"/>
      <c r="L233" s="87"/>
      <c r="M233" s="206"/>
      <c r="N233" s="211"/>
      <c r="O233" s="87"/>
      <c r="P233" s="211"/>
      <c r="Q233" s="88"/>
      <c r="R233" s="195"/>
      <c r="S233" s="89"/>
      <c r="T233" s="90"/>
      <c r="U233" s="91"/>
      <c r="V233" s="89">
        <f t="shared" si="15"/>
        <v>0</v>
      </c>
      <c r="W233" s="92">
        <f t="shared" si="16"/>
        <v>0</v>
      </c>
      <c r="X233" s="87"/>
      <c r="Y233" s="93"/>
      <c r="Z233" s="93"/>
      <c r="AA233" s="93"/>
      <c r="AB233" s="93"/>
      <c r="AC233" s="93"/>
      <c r="AD233" s="93"/>
      <c r="AE233" s="92" t="b">
        <f t="shared" si="18"/>
        <v>0</v>
      </c>
      <c r="AF233" s="87"/>
      <c r="AG233" s="178"/>
      <c r="AH233" s="87"/>
    </row>
    <row r="234" spans="1:34" s="253" customFormat="1" x14ac:dyDescent="0.2">
      <c r="A234" s="82"/>
      <c r="B234" s="83"/>
      <c r="C234" s="83"/>
      <c r="D234" s="84"/>
      <c r="E234" s="85"/>
      <c r="F234" s="191"/>
      <c r="G234" s="65"/>
      <c r="H234" s="66" t="e">
        <f t="shared" si="17"/>
        <v>#N/A</v>
      </c>
      <c r="I234" s="66"/>
      <c r="J234" s="86"/>
      <c r="K234" s="86"/>
      <c r="L234" s="87"/>
      <c r="M234" s="206"/>
      <c r="N234" s="211"/>
      <c r="O234" s="87"/>
      <c r="P234" s="211"/>
      <c r="Q234" s="88"/>
      <c r="R234" s="195"/>
      <c r="S234" s="89"/>
      <c r="T234" s="90"/>
      <c r="U234" s="91"/>
      <c r="V234" s="89">
        <f t="shared" si="15"/>
        <v>0</v>
      </c>
      <c r="W234" s="92">
        <f t="shared" si="16"/>
        <v>0</v>
      </c>
      <c r="X234" s="87"/>
      <c r="Y234" s="93"/>
      <c r="Z234" s="93"/>
      <c r="AA234" s="93"/>
      <c r="AB234" s="93"/>
      <c r="AC234" s="93"/>
      <c r="AD234" s="93"/>
      <c r="AE234" s="92" t="b">
        <f t="shared" si="18"/>
        <v>0</v>
      </c>
      <c r="AF234" s="87"/>
      <c r="AG234" s="178"/>
      <c r="AH234" s="87"/>
    </row>
    <row r="235" spans="1:34" s="253" customFormat="1" x14ac:dyDescent="0.2">
      <c r="A235" s="82"/>
      <c r="B235" s="83"/>
      <c r="C235" s="83"/>
      <c r="D235" s="84"/>
      <c r="E235" s="85"/>
      <c r="F235" s="191"/>
      <c r="G235" s="65"/>
      <c r="H235" s="66" t="e">
        <f t="shared" si="17"/>
        <v>#N/A</v>
      </c>
      <c r="I235" s="66"/>
      <c r="J235" s="86"/>
      <c r="K235" s="86"/>
      <c r="L235" s="87"/>
      <c r="M235" s="206"/>
      <c r="N235" s="211"/>
      <c r="O235" s="87"/>
      <c r="P235" s="211"/>
      <c r="Q235" s="88"/>
      <c r="R235" s="195"/>
      <c r="S235" s="89"/>
      <c r="T235" s="90"/>
      <c r="U235" s="91"/>
      <c r="V235" s="89">
        <f t="shared" si="15"/>
        <v>0</v>
      </c>
      <c r="W235" s="92">
        <f t="shared" si="16"/>
        <v>0</v>
      </c>
      <c r="X235" s="87"/>
      <c r="Y235" s="93"/>
      <c r="Z235" s="93"/>
      <c r="AA235" s="93"/>
      <c r="AB235" s="93"/>
      <c r="AC235" s="93"/>
      <c r="AD235" s="93"/>
      <c r="AE235" s="92" t="b">
        <f t="shared" si="18"/>
        <v>0</v>
      </c>
      <c r="AF235" s="87"/>
      <c r="AG235" s="178"/>
      <c r="AH235" s="87"/>
    </row>
    <row r="236" spans="1:34" s="253" customFormat="1" x14ac:dyDescent="0.2">
      <c r="A236" s="82"/>
      <c r="B236" s="83"/>
      <c r="C236" s="83"/>
      <c r="D236" s="84"/>
      <c r="E236" s="85"/>
      <c r="F236" s="191"/>
      <c r="G236" s="65"/>
      <c r="H236" s="66" t="e">
        <f t="shared" si="17"/>
        <v>#N/A</v>
      </c>
      <c r="I236" s="66"/>
      <c r="J236" s="86"/>
      <c r="K236" s="86"/>
      <c r="L236" s="87"/>
      <c r="M236" s="206"/>
      <c r="N236" s="211"/>
      <c r="O236" s="87"/>
      <c r="P236" s="211"/>
      <c r="Q236" s="88"/>
      <c r="R236" s="195"/>
      <c r="S236" s="89"/>
      <c r="T236" s="90"/>
      <c r="U236" s="91"/>
      <c r="V236" s="89">
        <f t="shared" si="15"/>
        <v>0</v>
      </c>
      <c r="W236" s="92">
        <f t="shared" si="16"/>
        <v>0</v>
      </c>
      <c r="X236" s="87"/>
      <c r="Y236" s="93"/>
      <c r="Z236" s="93"/>
      <c r="AA236" s="93"/>
      <c r="AB236" s="93"/>
      <c r="AC236" s="93"/>
      <c r="AD236" s="93"/>
      <c r="AE236" s="92" t="b">
        <f t="shared" si="18"/>
        <v>0</v>
      </c>
      <c r="AF236" s="87"/>
      <c r="AG236" s="178"/>
      <c r="AH236" s="87"/>
    </row>
    <row r="237" spans="1:34" s="253" customFormat="1" x14ac:dyDescent="0.2">
      <c r="A237" s="82"/>
      <c r="B237" s="83"/>
      <c r="C237" s="83"/>
      <c r="D237" s="84"/>
      <c r="E237" s="85"/>
      <c r="F237" s="191"/>
      <c r="G237" s="65"/>
      <c r="H237" s="66" t="e">
        <f t="shared" si="17"/>
        <v>#N/A</v>
      </c>
      <c r="I237" s="66"/>
      <c r="J237" s="86"/>
      <c r="K237" s="86"/>
      <c r="L237" s="87"/>
      <c r="M237" s="206"/>
      <c r="N237" s="211"/>
      <c r="O237" s="87"/>
      <c r="P237" s="211"/>
      <c r="Q237" s="88"/>
      <c r="R237" s="195"/>
      <c r="S237" s="89"/>
      <c r="T237" s="90"/>
      <c r="U237" s="91"/>
      <c r="V237" s="89">
        <f t="shared" ref="V237:V243" si="19">R237*T237</f>
        <v>0</v>
      </c>
      <c r="W237" s="92">
        <f t="shared" ref="W237:W247" si="20">IF(U237="no",(R237+S237+V237),R237+S237)</f>
        <v>0</v>
      </c>
      <c r="X237" s="87"/>
      <c r="Y237" s="93"/>
      <c r="Z237" s="93"/>
      <c r="AA237" s="93"/>
      <c r="AB237" s="93"/>
      <c r="AC237" s="93"/>
      <c r="AD237" s="93"/>
      <c r="AE237" s="92" t="b">
        <f t="shared" si="18"/>
        <v>0</v>
      </c>
      <c r="AF237" s="87"/>
      <c r="AG237" s="178"/>
      <c r="AH237" s="87"/>
    </row>
    <row r="238" spans="1:34" s="253" customFormat="1" x14ac:dyDescent="0.2">
      <c r="A238" s="82"/>
      <c r="B238" s="83"/>
      <c r="C238" s="83"/>
      <c r="D238" s="84"/>
      <c r="E238" s="85"/>
      <c r="F238" s="191"/>
      <c r="G238" s="65"/>
      <c r="H238" s="66" t="e">
        <f t="shared" si="17"/>
        <v>#N/A</v>
      </c>
      <c r="I238" s="66"/>
      <c r="J238" s="86"/>
      <c r="K238" s="86"/>
      <c r="L238" s="87"/>
      <c r="M238" s="206"/>
      <c r="N238" s="211"/>
      <c r="O238" s="87"/>
      <c r="P238" s="211"/>
      <c r="Q238" s="88"/>
      <c r="R238" s="195"/>
      <c r="S238" s="89"/>
      <c r="T238" s="90"/>
      <c r="U238" s="91"/>
      <c r="V238" s="89">
        <f t="shared" si="19"/>
        <v>0</v>
      </c>
      <c r="W238" s="92">
        <f t="shared" si="20"/>
        <v>0</v>
      </c>
      <c r="X238" s="87"/>
      <c r="Y238" s="93"/>
      <c r="Z238" s="93"/>
      <c r="AA238" s="93"/>
      <c r="AB238" s="93"/>
      <c r="AC238" s="93"/>
      <c r="AD238" s="93"/>
      <c r="AE238" s="92" t="b">
        <f t="shared" si="18"/>
        <v>0</v>
      </c>
      <c r="AF238" s="87"/>
      <c r="AG238" s="178"/>
      <c r="AH238" s="87"/>
    </row>
    <row r="239" spans="1:34" s="253" customFormat="1" x14ac:dyDescent="0.2">
      <c r="A239" s="82"/>
      <c r="B239" s="83"/>
      <c r="C239" s="83"/>
      <c r="D239" s="84"/>
      <c r="E239" s="85"/>
      <c r="F239" s="191"/>
      <c r="G239" s="65"/>
      <c r="H239" s="66" t="e">
        <f t="shared" si="17"/>
        <v>#N/A</v>
      </c>
      <c r="I239" s="66"/>
      <c r="J239" s="86"/>
      <c r="K239" s="86"/>
      <c r="L239" s="87"/>
      <c r="M239" s="206"/>
      <c r="N239" s="211"/>
      <c r="O239" s="87"/>
      <c r="P239" s="211"/>
      <c r="Q239" s="88"/>
      <c r="R239" s="195"/>
      <c r="S239" s="89"/>
      <c r="T239" s="90"/>
      <c r="U239" s="91"/>
      <c r="V239" s="89">
        <f t="shared" si="19"/>
        <v>0</v>
      </c>
      <c r="W239" s="92">
        <f t="shared" si="20"/>
        <v>0</v>
      </c>
      <c r="X239" s="87"/>
      <c r="Y239" s="93"/>
      <c r="Z239" s="93"/>
      <c r="AA239" s="93"/>
      <c r="AB239" s="93"/>
      <c r="AC239" s="93"/>
      <c r="AD239" s="93"/>
      <c r="AE239" s="92" t="b">
        <f t="shared" si="18"/>
        <v>0</v>
      </c>
      <c r="AF239" s="87"/>
      <c r="AG239" s="178"/>
      <c r="AH239" s="87"/>
    </row>
    <row r="240" spans="1:34" s="253" customFormat="1" x14ac:dyDescent="0.2">
      <c r="A240" s="82"/>
      <c r="B240" s="83"/>
      <c r="C240" s="83"/>
      <c r="D240" s="84"/>
      <c r="E240" s="85"/>
      <c r="F240" s="191"/>
      <c r="G240" s="65"/>
      <c r="H240" s="66" t="e">
        <f t="shared" si="17"/>
        <v>#N/A</v>
      </c>
      <c r="I240" s="66"/>
      <c r="J240" s="86"/>
      <c r="K240" s="86"/>
      <c r="L240" s="87"/>
      <c r="M240" s="206"/>
      <c r="N240" s="211"/>
      <c r="O240" s="87"/>
      <c r="P240" s="211"/>
      <c r="Q240" s="88"/>
      <c r="R240" s="195"/>
      <c r="S240" s="89"/>
      <c r="T240" s="90"/>
      <c r="U240" s="91"/>
      <c r="V240" s="89">
        <f t="shared" si="19"/>
        <v>0</v>
      </c>
      <c r="W240" s="92">
        <f t="shared" si="20"/>
        <v>0</v>
      </c>
      <c r="X240" s="87"/>
      <c r="Y240" s="93"/>
      <c r="Z240" s="93"/>
      <c r="AA240" s="93"/>
      <c r="AB240" s="93"/>
      <c r="AC240" s="93"/>
      <c r="AD240" s="93"/>
      <c r="AE240" s="92" t="b">
        <f t="shared" si="18"/>
        <v>0</v>
      </c>
      <c r="AF240" s="87"/>
      <c r="AG240" s="178"/>
      <c r="AH240" s="87"/>
    </row>
    <row r="241" spans="1:34" s="253" customFormat="1" x14ac:dyDescent="0.2">
      <c r="A241" s="82"/>
      <c r="B241" s="83"/>
      <c r="C241" s="83"/>
      <c r="D241" s="84"/>
      <c r="E241" s="85"/>
      <c r="F241" s="191"/>
      <c r="G241" s="65"/>
      <c r="H241" s="66" t="e">
        <f t="shared" si="17"/>
        <v>#N/A</v>
      </c>
      <c r="I241" s="66"/>
      <c r="J241" s="86"/>
      <c r="K241" s="86"/>
      <c r="L241" s="87"/>
      <c r="M241" s="206"/>
      <c r="N241" s="211"/>
      <c r="O241" s="87"/>
      <c r="P241" s="211"/>
      <c r="Q241" s="88"/>
      <c r="R241" s="195"/>
      <c r="S241" s="89"/>
      <c r="T241" s="90"/>
      <c r="U241" s="91"/>
      <c r="V241" s="89">
        <f t="shared" si="19"/>
        <v>0</v>
      </c>
      <c r="W241" s="92">
        <f t="shared" si="20"/>
        <v>0</v>
      </c>
      <c r="X241" s="87"/>
      <c r="Y241" s="93"/>
      <c r="Z241" s="93"/>
      <c r="AA241" s="93"/>
      <c r="AB241" s="93"/>
      <c r="AC241" s="93"/>
      <c r="AD241" s="93"/>
      <c r="AE241" s="92" t="b">
        <f t="shared" si="18"/>
        <v>0</v>
      </c>
      <c r="AF241" s="87"/>
      <c r="AG241" s="178"/>
      <c r="AH241" s="87"/>
    </row>
    <row r="242" spans="1:34" s="253" customFormat="1" x14ac:dyDescent="0.2">
      <c r="A242" s="82"/>
      <c r="B242" s="83"/>
      <c r="C242" s="83"/>
      <c r="D242" s="84"/>
      <c r="E242" s="85"/>
      <c r="F242" s="191"/>
      <c r="G242" s="65"/>
      <c r="H242" s="66" t="e">
        <f t="shared" si="17"/>
        <v>#N/A</v>
      </c>
      <c r="I242" s="66"/>
      <c r="J242" s="86"/>
      <c r="K242" s="86"/>
      <c r="L242" s="87"/>
      <c r="M242" s="206"/>
      <c r="N242" s="211"/>
      <c r="O242" s="87"/>
      <c r="P242" s="211"/>
      <c r="Q242" s="88"/>
      <c r="R242" s="195"/>
      <c r="S242" s="89"/>
      <c r="T242" s="90"/>
      <c r="U242" s="91"/>
      <c r="V242" s="89">
        <f t="shared" si="19"/>
        <v>0</v>
      </c>
      <c r="W242" s="92">
        <f t="shared" si="20"/>
        <v>0</v>
      </c>
      <c r="X242" s="87"/>
      <c r="Y242" s="93"/>
      <c r="Z242" s="93"/>
      <c r="AA242" s="93"/>
      <c r="AB242" s="93"/>
      <c r="AC242" s="93"/>
      <c r="AD242" s="93"/>
      <c r="AE242" s="92" t="b">
        <f t="shared" si="18"/>
        <v>0</v>
      </c>
      <c r="AF242" s="87"/>
      <c r="AG242" s="178"/>
      <c r="AH242" s="87"/>
    </row>
    <row r="243" spans="1:34" s="253" customFormat="1" x14ac:dyDescent="0.2">
      <c r="A243" s="82"/>
      <c r="B243" s="83"/>
      <c r="C243" s="83"/>
      <c r="D243" s="84"/>
      <c r="E243" s="85"/>
      <c r="F243" s="191"/>
      <c r="G243" s="65"/>
      <c r="H243" s="66" t="e">
        <f t="shared" si="17"/>
        <v>#N/A</v>
      </c>
      <c r="I243" s="66"/>
      <c r="J243" s="86"/>
      <c r="K243" s="86"/>
      <c r="L243" s="87"/>
      <c r="M243" s="206"/>
      <c r="N243" s="211"/>
      <c r="O243" s="87"/>
      <c r="P243" s="211"/>
      <c r="Q243" s="88"/>
      <c r="R243" s="195"/>
      <c r="S243" s="89"/>
      <c r="T243" s="90"/>
      <c r="U243" s="91"/>
      <c r="V243" s="89">
        <f t="shared" si="19"/>
        <v>0</v>
      </c>
      <c r="W243" s="92">
        <f t="shared" si="20"/>
        <v>0</v>
      </c>
      <c r="X243" s="87"/>
      <c r="Y243" s="93"/>
      <c r="Z243" s="93"/>
      <c r="AA243" s="93"/>
      <c r="AB243" s="93"/>
      <c r="AC243" s="93"/>
      <c r="AD243" s="93"/>
      <c r="AE243" s="92" t="b">
        <f t="shared" si="18"/>
        <v>0</v>
      </c>
      <c r="AF243" s="87"/>
      <c r="AG243" s="178"/>
      <c r="AH243" s="87"/>
    </row>
    <row r="244" spans="1:34" s="253" customFormat="1" x14ac:dyDescent="0.2">
      <c r="A244" s="82"/>
      <c r="B244" s="83"/>
      <c r="C244" s="83"/>
      <c r="D244" s="84"/>
      <c r="E244" s="85"/>
      <c r="F244" s="191"/>
      <c r="G244" s="65"/>
      <c r="H244" s="66" t="e">
        <f t="shared" ref="H244:H251" si="21">VLOOKUP(G244,G$690:H$947,2)</f>
        <v>#N/A</v>
      </c>
      <c r="I244" s="66"/>
      <c r="J244" s="86"/>
      <c r="K244" s="86"/>
      <c r="L244" s="87"/>
      <c r="M244" s="206"/>
      <c r="N244" s="211"/>
      <c r="O244" s="87"/>
      <c r="P244" s="211"/>
      <c r="Q244" s="88"/>
      <c r="R244" s="195"/>
      <c r="S244" s="89"/>
      <c r="T244" s="90"/>
      <c r="U244" s="91"/>
      <c r="V244" s="89">
        <f t="shared" ref="V244:V250" si="22">R244*T244</f>
        <v>0</v>
      </c>
      <c r="W244" s="92">
        <f t="shared" si="20"/>
        <v>0</v>
      </c>
      <c r="X244" s="87"/>
      <c r="Y244" s="93"/>
      <c r="Z244" s="93"/>
      <c r="AA244" s="93"/>
      <c r="AB244" s="93"/>
      <c r="AC244" s="93"/>
      <c r="AD244" s="93"/>
      <c r="AE244" s="92" t="b">
        <f t="shared" si="18"/>
        <v>0</v>
      </c>
      <c r="AF244" s="87"/>
      <c r="AG244" s="178"/>
      <c r="AH244" s="87"/>
    </row>
    <row r="245" spans="1:34" s="253" customFormat="1" x14ac:dyDescent="0.2">
      <c r="A245" s="82"/>
      <c r="B245" s="83"/>
      <c r="C245" s="83"/>
      <c r="D245" s="84"/>
      <c r="E245" s="85"/>
      <c r="F245" s="191"/>
      <c r="G245" s="65"/>
      <c r="H245" s="66" t="e">
        <f t="shared" si="21"/>
        <v>#N/A</v>
      </c>
      <c r="I245" s="66"/>
      <c r="J245" s="86"/>
      <c r="K245" s="86"/>
      <c r="L245" s="87"/>
      <c r="M245" s="206"/>
      <c r="N245" s="211"/>
      <c r="O245" s="87"/>
      <c r="P245" s="211"/>
      <c r="Q245" s="88"/>
      <c r="R245" s="195"/>
      <c r="S245" s="89"/>
      <c r="T245" s="90"/>
      <c r="U245" s="91"/>
      <c r="V245" s="89">
        <f t="shared" si="22"/>
        <v>0</v>
      </c>
      <c r="W245" s="92">
        <f t="shared" si="20"/>
        <v>0</v>
      </c>
      <c r="X245" s="87"/>
      <c r="Y245" s="93"/>
      <c r="Z245" s="93"/>
      <c r="AA245" s="93"/>
      <c r="AB245" s="93"/>
      <c r="AC245" s="93"/>
      <c r="AD245" s="93"/>
      <c r="AE245" s="92" t="b">
        <f t="shared" si="18"/>
        <v>0</v>
      </c>
      <c r="AF245" s="87"/>
      <c r="AG245" s="178"/>
      <c r="AH245" s="87"/>
    </row>
    <row r="246" spans="1:34" s="253" customFormat="1" x14ac:dyDescent="0.2">
      <c r="A246" s="82"/>
      <c r="B246" s="83"/>
      <c r="C246" s="83"/>
      <c r="D246" s="84"/>
      <c r="E246" s="85"/>
      <c r="F246" s="191"/>
      <c r="G246" s="65"/>
      <c r="H246" s="66" t="e">
        <f t="shared" si="21"/>
        <v>#N/A</v>
      </c>
      <c r="I246" s="66"/>
      <c r="J246" s="86"/>
      <c r="K246" s="86"/>
      <c r="L246" s="87"/>
      <c r="M246" s="206"/>
      <c r="N246" s="211"/>
      <c r="O246" s="87"/>
      <c r="P246" s="211"/>
      <c r="Q246" s="88"/>
      <c r="R246" s="195"/>
      <c r="S246" s="89"/>
      <c r="T246" s="90"/>
      <c r="U246" s="91"/>
      <c r="V246" s="89">
        <f t="shared" si="22"/>
        <v>0</v>
      </c>
      <c r="W246" s="92">
        <f t="shared" si="20"/>
        <v>0</v>
      </c>
      <c r="X246" s="87"/>
      <c r="Y246" s="93"/>
      <c r="Z246" s="93"/>
      <c r="AA246" s="93"/>
      <c r="AB246" s="93"/>
      <c r="AC246" s="93"/>
      <c r="AD246" s="93"/>
      <c r="AE246" s="92" t="b">
        <f t="shared" si="18"/>
        <v>0</v>
      </c>
      <c r="AF246" s="87"/>
      <c r="AG246" s="178"/>
      <c r="AH246" s="87"/>
    </row>
    <row r="247" spans="1:34" s="253" customFormat="1" x14ac:dyDescent="0.2">
      <c r="A247" s="82"/>
      <c r="B247" s="83"/>
      <c r="C247" s="83"/>
      <c r="D247" s="84"/>
      <c r="E247" s="85"/>
      <c r="F247" s="191"/>
      <c r="G247" s="65"/>
      <c r="H247" s="66" t="e">
        <f t="shared" si="21"/>
        <v>#N/A</v>
      </c>
      <c r="I247" s="66"/>
      <c r="J247" s="86"/>
      <c r="K247" s="86"/>
      <c r="L247" s="87"/>
      <c r="M247" s="206"/>
      <c r="N247" s="211"/>
      <c r="O247" s="87"/>
      <c r="P247" s="211"/>
      <c r="Q247" s="88"/>
      <c r="R247" s="195"/>
      <c r="S247" s="89"/>
      <c r="T247" s="90"/>
      <c r="U247" s="91"/>
      <c r="V247" s="89">
        <f t="shared" si="22"/>
        <v>0</v>
      </c>
      <c r="W247" s="92">
        <f t="shared" si="20"/>
        <v>0</v>
      </c>
      <c r="X247" s="87"/>
      <c r="Y247" s="93"/>
      <c r="Z247" s="93"/>
      <c r="AA247" s="93"/>
      <c r="AB247" s="93"/>
      <c r="AC247" s="93"/>
      <c r="AD247" s="93"/>
      <c r="AE247" s="92" t="b">
        <f t="shared" si="18"/>
        <v>0</v>
      </c>
      <c r="AF247" s="87"/>
      <c r="AG247" s="178"/>
      <c r="AH247" s="87"/>
    </row>
    <row r="248" spans="1:34" s="253" customFormat="1" x14ac:dyDescent="0.2">
      <c r="A248" s="82"/>
      <c r="B248" s="83"/>
      <c r="C248" s="83"/>
      <c r="D248" s="84"/>
      <c r="E248" s="85"/>
      <c r="F248" s="191"/>
      <c r="G248" s="65"/>
      <c r="H248" s="66" t="e">
        <f t="shared" si="21"/>
        <v>#N/A</v>
      </c>
      <c r="I248" s="66"/>
      <c r="J248" s="86"/>
      <c r="K248" s="86"/>
      <c r="L248" s="87"/>
      <c r="M248" s="206"/>
      <c r="N248" s="211"/>
      <c r="O248" s="87"/>
      <c r="P248" s="211"/>
      <c r="Q248" s="88"/>
      <c r="R248" s="195"/>
      <c r="S248" s="89"/>
      <c r="T248" s="90"/>
      <c r="U248" s="91"/>
      <c r="V248" s="89">
        <f t="shared" si="22"/>
        <v>0</v>
      </c>
      <c r="W248" s="92">
        <f t="shared" ref="W248:W250" si="23">IF(U248="no",(R248+S248+V248),R248+S248)</f>
        <v>0</v>
      </c>
      <c r="X248" s="87"/>
      <c r="Y248" s="93"/>
      <c r="Z248" s="93"/>
      <c r="AA248" s="93"/>
      <c r="AB248" s="93"/>
      <c r="AC248" s="93"/>
      <c r="AD248" s="93"/>
      <c r="AE248" s="92" t="b">
        <f t="shared" si="18"/>
        <v>0</v>
      </c>
      <c r="AF248" s="87"/>
      <c r="AG248" s="178"/>
      <c r="AH248" s="87"/>
    </row>
    <row r="249" spans="1:34" s="253" customFormat="1" x14ac:dyDescent="0.2">
      <c r="A249" s="82"/>
      <c r="B249" s="83"/>
      <c r="C249" s="83"/>
      <c r="D249" s="84"/>
      <c r="E249" s="85"/>
      <c r="F249" s="191"/>
      <c r="G249" s="65"/>
      <c r="H249" s="66" t="e">
        <f t="shared" si="21"/>
        <v>#N/A</v>
      </c>
      <c r="I249" s="66"/>
      <c r="J249" s="86"/>
      <c r="K249" s="86"/>
      <c r="L249" s="87"/>
      <c r="M249" s="206"/>
      <c r="N249" s="211"/>
      <c r="O249" s="87"/>
      <c r="P249" s="211"/>
      <c r="Q249" s="88"/>
      <c r="R249" s="195"/>
      <c r="S249" s="89"/>
      <c r="T249" s="90"/>
      <c r="U249" s="91"/>
      <c r="V249" s="89">
        <f t="shared" si="22"/>
        <v>0</v>
      </c>
      <c r="W249" s="92">
        <f t="shared" si="23"/>
        <v>0</v>
      </c>
      <c r="X249" s="87"/>
      <c r="Y249" s="93"/>
      <c r="Z249" s="93"/>
      <c r="AA249" s="93"/>
      <c r="AB249" s="93"/>
      <c r="AC249" s="93"/>
      <c r="AD249" s="93"/>
      <c r="AE249" s="92" t="b">
        <f t="shared" si="18"/>
        <v>0</v>
      </c>
      <c r="AF249" s="87"/>
      <c r="AG249" s="178"/>
      <c r="AH249" s="87"/>
    </row>
    <row r="250" spans="1:34" s="253" customFormat="1" x14ac:dyDescent="0.2">
      <c r="A250" s="82"/>
      <c r="B250" s="83"/>
      <c r="C250" s="83"/>
      <c r="D250" s="84"/>
      <c r="E250" s="85"/>
      <c r="F250" s="191"/>
      <c r="G250" s="65"/>
      <c r="H250" s="66" t="e">
        <f t="shared" si="21"/>
        <v>#N/A</v>
      </c>
      <c r="I250" s="66"/>
      <c r="J250" s="86"/>
      <c r="K250" s="86"/>
      <c r="L250" s="87"/>
      <c r="M250" s="206"/>
      <c r="N250" s="211"/>
      <c r="O250" s="87"/>
      <c r="P250" s="211"/>
      <c r="Q250" s="88"/>
      <c r="R250" s="195"/>
      <c r="S250" s="89"/>
      <c r="T250" s="90"/>
      <c r="U250" s="91"/>
      <c r="V250" s="89">
        <f t="shared" si="22"/>
        <v>0</v>
      </c>
      <c r="W250" s="92">
        <f t="shared" si="23"/>
        <v>0</v>
      </c>
      <c r="X250" s="87"/>
      <c r="Y250" s="93"/>
      <c r="Z250" s="93"/>
      <c r="AA250" s="93"/>
      <c r="AB250" s="93"/>
      <c r="AC250" s="93"/>
      <c r="AD250" s="93"/>
      <c r="AE250" s="92" t="b">
        <f t="shared" si="18"/>
        <v>0</v>
      </c>
      <c r="AF250" s="87"/>
      <c r="AG250" s="178"/>
      <c r="AH250" s="87"/>
    </row>
    <row r="251" spans="1:34" s="67" customFormat="1" x14ac:dyDescent="0.2">
      <c r="A251" s="82"/>
      <c r="B251" s="83"/>
      <c r="C251" s="83"/>
      <c r="D251" s="84"/>
      <c r="E251" s="85"/>
      <c r="F251" s="191"/>
      <c r="G251" s="65"/>
      <c r="H251" s="66" t="e">
        <f t="shared" si="21"/>
        <v>#N/A</v>
      </c>
      <c r="I251" s="66"/>
      <c r="J251" s="86"/>
      <c r="K251" s="86"/>
      <c r="L251" s="87"/>
      <c r="M251" s="206"/>
      <c r="N251" s="211"/>
      <c r="O251" s="87"/>
      <c r="P251" s="211"/>
      <c r="Q251" s="88"/>
      <c r="R251" s="195"/>
      <c r="S251" s="89"/>
      <c r="T251" s="90"/>
      <c r="U251" s="91"/>
      <c r="V251" s="89">
        <f>R251*T251</f>
        <v>0</v>
      </c>
      <c r="W251" s="92">
        <f>IF(U251="no",(R251+S251+V251),R251+S251)</f>
        <v>0</v>
      </c>
      <c r="X251" s="87"/>
      <c r="Y251" s="93"/>
      <c r="Z251" s="93"/>
      <c r="AA251" s="93"/>
      <c r="AB251" s="93"/>
      <c r="AC251" s="93"/>
      <c r="AD251" s="93"/>
      <c r="AE251" s="92" t="b">
        <f>IF(Y251="si",IF(Z251="si",IF(AA251="si",IF(AB251="si",IF(AC251="si",IF(AD251="si",W251,0))))))</f>
        <v>0</v>
      </c>
      <c r="AF251" s="87"/>
      <c r="AG251" s="178"/>
      <c r="AH251" s="87"/>
    </row>
    <row r="252" spans="1:34" x14ac:dyDescent="0.2">
      <c r="C252" s="265"/>
      <c r="AH252"/>
    </row>
    <row r="253" spans="1:34" x14ac:dyDescent="0.2">
      <c r="E253" s="207"/>
      <c r="AH253"/>
    </row>
    <row r="254" spans="1:34" x14ac:dyDescent="0.2">
      <c r="AH254"/>
    </row>
    <row r="255" spans="1:34" x14ac:dyDescent="0.2">
      <c r="AH255"/>
    </row>
    <row r="257" spans="7:33" ht="13.5" thickBot="1" x14ac:dyDescent="0.25"/>
    <row r="258" spans="7:33" x14ac:dyDescent="0.2">
      <c r="G258" s="51" t="s">
        <v>118</v>
      </c>
      <c r="H258" s="52"/>
      <c r="I258" s="365" t="s">
        <v>119</v>
      </c>
      <c r="J258" s="365"/>
      <c r="K258" s="366"/>
      <c r="L258" s="53"/>
    </row>
    <row r="259" spans="7:33" x14ac:dyDescent="0.2">
      <c r="G259" s="54"/>
      <c r="H259" s="55"/>
      <c r="I259" s="367"/>
      <c r="J259" s="367"/>
      <c r="K259" s="367"/>
      <c r="L259" s="56"/>
    </row>
    <row r="260" spans="7:33" x14ac:dyDescent="0.2">
      <c r="G260" s="57" t="s">
        <v>117</v>
      </c>
      <c r="H260" s="55"/>
      <c r="I260" s="367"/>
      <c r="J260" s="367"/>
      <c r="K260" s="367"/>
      <c r="L260" s="56"/>
    </row>
    <row r="261" spans="7:33" x14ac:dyDescent="0.2">
      <c r="G261" s="54"/>
      <c r="H261" s="55"/>
      <c r="I261" s="367"/>
      <c r="J261" s="367"/>
      <c r="K261" s="367"/>
      <c r="L261" s="56"/>
    </row>
    <row r="262" spans="7:33" x14ac:dyDescent="0.2">
      <c r="G262" s="54"/>
      <c r="H262" s="55"/>
      <c r="I262" s="367"/>
      <c r="J262" s="367"/>
      <c r="K262" s="367"/>
      <c r="L262" s="56"/>
    </row>
    <row r="263" spans="7:33" x14ac:dyDescent="0.2">
      <c r="G263" s="54"/>
      <c r="H263" s="55"/>
      <c r="I263" s="367"/>
      <c r="J263" s="367"/>
      <c r="K263" s="367"/>
      <c r="L263" s="56"/>
    </row>
    <row r="264" spans="7:33" x14ac:dyDescent="0.2">
      <c r="G264" s="57" t="s">
        <v>117</v>
      </c>
      <c r="H264" s="55"/>
      <c r="I264" s="367"/>
      <c r="J264" s="367"/>
      <c r="K264" s="367"/>
      <c r="L264" s="56"/>
    </row>
    <row r="265" spans="7:33" ht="13.5" thickBot="1" x14ac:dyDescent="0.25">
      <c r="G265" s="58"/>
      <c r="H265" s="59"/>
      <c r="I265" s="59"/>
      <c r="J265" s="59"/>
      <c r="K265" s="59"/>
      <c r="L265" s="155"/>
      <c r="X265" s="24"/>
      <c r="AA265" s="24"/>
      <c r="AB265" s="24"/>
      <c r="AC265" s="24"/>
      <c r="AD265" s="24"/>
      <c r="AE265" s="24"/>
      <c r="AF265" s="24"/>
      <c r="AG265" s="24"/>
    </row>
    <row r="474" spans="10:33" s="158" customFormat="1" x14ac:dyDescent="0.2">
      <c r="J474" s="42"/>
      <c r="K474" s="42"/>
      <c r="X474" s="45"/>
      <c r="AA474" s="45"/>
      <c r="AB474" s="45"/>
      <c r="AC474" s="45"/>
      <c r="AD474" s="45"/>
      <c r="AE474" s="45"/>
      <c r="AF474" s="45"/>
      <c r="AG474" s="44"/>
    </row>
    <row r="475" spans="10:33" s="158" customFormat="1" x14ac:dyDescent="0.2">
      <c r="J475" s="42"/>
      <c r="K475" s="42"/>
      <c r="X475" s="45"/>
      <c r="AA475" s="45"/>
      <c r="AB475" s="45"/>
      <c r="AC475" s="45"/>
      <c r="AD475" s="45"/>
      <c r="AE475" s="45"/>
      <c r="AF475" s="45"/>
      <c r="AG475" s="44"/>
    </row>
    <row r="476" spans="10:33" s="158" customFormat="1" x14ac:dyDescent="0.2">
      <c r="J476" s="42"/>
      <c r="K476" s="42"/>
      <c r="X476" s="45"/>
      <c r="AA476" s="45"/>
      <c r="AB476" s="45"/>
      <c r="AC476" s="45"/>
      <c r="AD476" s="45"/>
      <c r="AE476" s="45"/>
      <c r="AF476" s="45"/>
      <c r="AG476" s="44"/>
    </row>
    <row r="477" spans="10:33" s="158" customFormat="1" x14ac:dyDescent="0.2">
      <c r="J477" s="42"/>
      <c r="K477" s="42"/>
      <c r="X477" s="45"/>
      <c r="AA477" s="45"/>
      <c r="AB477" s="45"/>
      <c r="AC477" s="45"/>
      <c r="AD477" s="45"/>
      <c r="AE477" s="45"/>
      <c r="AF477" s="45"/>
      <c r="AG477" s="44"/>
    </row>
    <row r="478" spans="10:33" s="158" customFormat="1" x14ac:dyDescent="0.2">
      <c r="J478" s="42"/>
      <c r="K478" s="42"/>
      <c r="X478" s="45"/>
      <c r="AA478" s="45"/>
      <c r="AB478" s="45"/>
      <c r="AC478" s="45"/>
      <c r="AD478" s="45"/>
      <c r="AE478" s="45"/>
      <c r="AF478" s="45"/>
      <c r="AG478" s="44"/>
    </row>
    <row r="479" spans="10:33" s="158" customFormat="1" x14ac:dyDescent="0.2">
      <c r="J479" s="42"/>
      <c r="K479" s="42"/>
      <c r="X479" s="45"/>
      <c r="AA479" s="45"/>
      <c r="AB479" s="45"/>
      <c r="AC479" s="45"/>
      <c r="AD479" s="45"/>
      <c r="AE479" s="45"/>
      <c r="AF479" s="45"/>
      <c r="AG479" s="44"/>
    </row>
    <row r="480" spans="10:33" s="158" customFormat="1" x14ac:dyDescent="0.2">
      <c r="J480" s="42"/>
      <c r="K480" s="42"/>
      <c r="X480" s="45"/>
      <c r="AA480" s="45"/>
      <c r="AB480" s="45"/>
      <c r="AC480" s="45"/>
      <c r="AD480" s="45"/>
      <c r="AE480" s="45"/>
      <c r="AF480" s="45"/>
      <c r="AG480" s="44"/>
    </row>
    <row r="481" spans="10:33" s="158" customFormat="1" x14ac:dyDescent="0.2">
      <c r="J481" s="42"/>
      <c r="K481" s="42"/>
      <c r="X481" s="45"/>
      <c r="AA481" s="45"/>
      <c r="AB481" s="45"/>
      <c r="AC481" s="45"/>
      <c r="AD481" s="45"/>
      <c r="AE481" s="45"/>
      <c r="AF481" s="45"/>
      <c r="AG481" s="44"/>
    </row>
    <row r="482" spans="10:33" s="158" customFormat="1" x14ac:dyDescent="0.2">
      <c r="J482" s="42"/>
      <c r="K482" s="42"/>
      <c r="X482" s="45"/>
      <c r="AA482" s="45"/>
      <c r="AB482" s="45"/>
      <c r="AC482" s="45"/>
      <c r="AD482" s="45"/>
      <c r="AE482" s="45"/>
      <c r="AF482" s="45"/>
      <c r="AG482" s="44"/>
    </row>
    <row r="483" spans="10:33" s="158" customFormat="1" x14ac:dyDescent="0.2">
      <c r="J483" s="42"/>
      <c r="K483" s="42"/>
      <c r="X483" s="45"/>
      <c r="AA483" s="45"/>
      <c r="AB483" s="45"/>
      <c r="AC483" s="45"/>
      <c r="AD483" s="45"/>
      <c r="AE483" s="45"/>
      <c r="AF483" s="45"/>
      <c r="AG483" s="44"/>
    </row>
    <row r="484" spans="10:33" s="158" customFormat="1" x14ac:dyDescent="0.2">
      <c r="J484" s="42"/>
      <c r="K484" s="42"/>
      <c r="X484" s="45"/>
      <c r="AA484" s="45"/>
      <c r="AB484" s="45"/>
      <c r="AC484" s="45"/>
      <c r="AD484" s="45"/>
      <c r="AE484" s="45"/>
      <c r="AF484" s="45"/>
      <c r="AG484" s="44"/>
    </row>
    <row r="485" spans="10:33" s="158" customFormat="1" x14ac:dyDescent="0.2">
      <c r="J485" s="42"/>
      <c r="K485" s="42"/>
      <c r="X485" s="45"/>
      <c r="AA485" s="45"/>
      <c r="AB485" s="45"/>
      <c r="AC485" s="45"/>
      <c r="AD485" s="45"/>
      <c r="AE485" s="45"/>
      <c r="AF485" s="45"/>
      <c r="AG485" s="44"/>
    </row>
    <row r="486" spans="10:33" s="158" customFormat="1" x14ac:dyDescent="0.2">
      <c r="J486" s="42"/>
      <c r="K486" s="42"/>
      <c r="X486" s="45"/>
      <c r="AA486" s="45"/>
      <c r="AB486" s="45"/>
      <c r="AC486" s="45"/>
      <c r="AD486" s="45"/>
      <c r="AE486" s="45"/>
      <c r="AF486" s="45"/>
      <c r="AG486" s="44"/>
    </row>
    <row r="487" spans="10:33" s="158" customFormat="1" x14ac:dyDescent="0.2">
      <c r="J487" s="42"/>
      <c r="K487" s="42"/>
      <c r="X487" s="45"/>
      <c r="AA487" s="45"/>
      <c r="AB487" s="45"/>
      <c r="AC487" s="45"/>
      <c r="AD487" s="45"/>
      <c r="AE487" s="45"/>
      <c r="AF487" s="45"/>
      <c r="AG487" s="44"/>
    </row>
    <row r="488" spans="10:33" s="158" customFormat="1" x14ac:dyDescent="0.2">
      <c r="J488" s="42"/>
      <c r="K488" s="42"/>
      <c r="X488" s="45"/>
      <c r="AA488" s="45"/>
      <c r="AB488" s="45"/>
      <c r="AC488" s="45"/>
      <c r="AD488" s="45"/>
      <c r="AE488" s="45"/>
      <c r="AF488" s="45"/>
      <c r="AG488" s="44"/>
    </row>
    <row r="489" spans="10:33" s="158" customFormat="1" x14ac:dyDescent="0.2">
      <c r="J489" s="42"/>
      <c r="K489" s="42"/>
      <c r="X489" s="45"/>
      <c r="AA489" s="45"/>
      <c r="AB489" s="45"/>
      <c r="AC489" s="45"/>
      <c r="AD489" s="45"/>
      <c r="AE489" s="45"/>
      <c r="AF489" s="45"/>
      <c r="AG489" s="44"/>
    </row>
    <row r="490" spans="10:33" s="158" customFormat="1" x14ac:dyDescent="0.2">
      <c r="J490" s="42"/>
      <c r="K490" s="42"/>
      <c r="X490" s="45"/>
      <c r="AA490" s="45"/>
      <c r="AB490" s="45"/>
      <c r="AC490" s="45"/>
      <c r="AD490" s="45"/>
      <c r="AE490" s="45"/>
      <c r="AF490" s="45"/>
      <c r="AG490" s="44"/>
    </row>
    <row r="491" spans="10:33" s="158" customFormat="1" x14ac:dyDescent="0.2">
      <c r="J491" s="42"/>
      <c r="K491" s="42"/>
      <c r="X491" s="45"/>
      <c r="AA491" s="45"/>
      <c r="AB491" s="45"/>
      <c r="AC491" s="45"/>
      <c r="AD491" s="45"/>
      <c r="AE491" s="45"/>
      <c r="AF491" s="45"/>
      <c r="AG491" s="44"/>
    </row>
    <row r="492" spans="10:33" s="158" customFormat="1" x14ac:dyDescent="0.2">
      <c r="J492" s="42"/>
      <c r="K492" s="42"/>
      <c r="X492" s="45"/>
      <c r="AA492" s="45"/>
      <c r="AB492" s="45"/>
      <c r="AC492" s="45"/>
      <c r="AD492" s="45"/>
      <c r="AE492" s="45"/>
      <c r="AF492" s="45"/>
      <c r="AG492" s="44"/>
    </row>
    <row r="493" spans="10:33" s="158" customFormat="1" x14ac:dyDescent="0.2">
      <c r="J493" s="42"/>
      <c r="K493" s="42"/>
      <c r="X493" s="45"/>
      <c r="AA493" s="45"/>
      <c r="AB493" s="45"/>
      <c r="AC493" s="45"/>
      <c r="AD493" s="45"/>
      <c r="AE493" s="45"/>
      <c r="AF493" s="45"/>
      <c r="AG493" s="44"/>
    </row>
    <row r="494" spans="10:33" s="158" customFormat="1" x14ac:dyDescent="0.2">
      <c r="J494" s="42"/>
      <c r="K494" s="42"/>
      <c r="X494" s="45"/>
      <c r="AA494" s="45"/>
      <c r="AB494" s="45"/>
      <c r="AC494" s="45"/>
      <c r="AD494" s="45"/>
      <c r="AE494" s="45"/>
      <c r="AF494" s="45"/>
      <c r="AG494" s="44"/>
    </row>
    <row r="495" spans="10:33" s="158" customFormat="1" x14ac:dyDescent="0.2">
      <c r="J495" s="42"/>
      <c r="K495" s="42"/>
      <c r="X495" s="45"/>
      <c r="AA495" s="45"/>
      <c r="AB495" s="45"/>
      <c r="AC495" s="45"/>
      <c r="AD495" s="45"/>
      <c r="AE495" s="45"/>
      <c r="AF495" s="45"/>
      <c r="AG495" s="44"/>
    </row>
    <row r="496" spans="10:33" s="158" customFormat="1" x14ac:dyDescent="0.2">
      <c r="J496" s="42"/>
      <c r="K496" s="42"/>
      <c r="X496" s="45"/>
      <c r="AA496" s="45"/>
      <c r="AB496" s="45"/>
      <c r="AC496" s="45"/>
      <c r="AD496" s="45"/>
      <c r="AE496" s="45"/>
      <c r="AF496" s="45"/>
      <c r="AG496" s="44"/>
    </row>
    <row r="497" spans="10:33" s="158" customFormat="1" x14ac:dyDescent="0.2">
      <c r="J497" s="42"/>
      <c r="K497" s="42"/>
      <c r="X497" s="45"/>
      <c r="AA497" s="45"/>
      <c r="AB497" s="45"/>
      <c r="AC497" s="45"/>
      <c r="AD497" s="45"/>
      <c r="AE497" s="45"/>
      <c r="AF497" s="45"/>
      <c r="AG497" s="44"/>
    </row>
    <row r="498" spans="10:33" s="158" customFormat="1" x14ac:dyDescent="0.2">
      <c r="J498" s="42"/>
      <c r="K498" s="42"/>
      <c r="X498" s="45"/>
      <c r="AA498" s="45"/>
      <c r="AB498" s="45"/>
      <c r="AC498" s="45"/>
      <c r="AD498" s="45"/>
      <c r="AE498" s="45"/>
      <c r="AF498" s="45"/>
      <c r="AG498" s="44"/>
    </row>
    <row r="499" spans="10:33" s="158" customFormat="1" x14ac:dyDescent="0.2">
      <c r="J499" s="42"/>
      <c r="K499" s="42"/>
      <c r="X499" s="45"/>
      <c r="AA499" s="45"/>
      <c r="AB499" s="45"/>
      <c r="AC499" s="45"/>
      <c r="AD499" s="45"/>
      <c r="AE499" s="45"/>
      <c r="AF499" s="45"/>
      <c r="AG499" s="44"/>
    </row>
    <row r="500" spans="10:33" s="158" customFormat="1" x14ac:dyDescent="0.2">
      <c r="J500" s="42"/>
      <c r="K500" s="42"/>
      <c r="X500" s="45"/>
      <c r="AA500" s="45"/>
      <c r="AB500" s="45"/>
      <c r="AC500" s="45"/>
      <c r="AD500" s="45"/>
      <c r="AE500" s="45"/>
      <c r="AF500" s="45"/>
      <c r="AG500" s="44"/>
    </row>
    <row r="501" spans="10:33" s="158" customFormat="1" x14ac:dyDescent="0.2">
      <c r="J501" s="42"/>
      <c r="K501" s="42"/>
      <c r="X501" s="45"/>
      <c r="AA501" s="45"/>
      <c r="AB501" s="45"/>
      <c r="AC501" s="45"/>
      <c r="AD501" s="45"/>
      <c r="AE501" s="45"/>
      <c r="AF501" s="45"/>
      <c r="AG501" s="44"/>
    </row>
    <row r="502" spans="10:33" s="158" customFormat="1" x14ac:dyDescent="0.2">
      <c r="J502" s="42"/>
      <c r="K502" s="42"/>
      <c r="X502" s="45"/>
      <c r="AA502" s="45"/>
      <c r="AB502" s="45"/>
      <c r="AC502" s="45"/>
      <c r="AD502" s="45"/>
      <c r="AE502" s="45"/>
      <c r="AF502" s="45"/>
      <c r="AG502" s="44"/>
    </row>
    <row r="503" spans="10:33" s="158" customFormat="1" x14ac:dyDescent="0.2">
      <c r="J503" s="42"/>
      <c r="K503" s="42"/>
      <c r="X503" s="45"/>
      <c r="AA503" s="45"/>
      <c r="AB503" s="45"/>
      <c r="AC503" s="45"/>
      <c r="AD503" s="45"/>
      <c r="AE503" s="45"/>
      <c r="AF503" s="45"/>
      <c r="AG503" s="44"/>
    </row>
    <row r="504" spans="10:33" s="158" customFormat="1" x14ac:dyDescent="0.2">
      <c r="J504" s="42"/>
      <c r="K504" s="42"/>
      <c r="X504" s="45"/>
      <c r="AA504" s="45"/>
      <c r="AB504" s="45"/>
      <c r="AC504" s="45"/>
      <c r="AD504" s="45"/>
      <c r="AE504" s="45"/>
      <c r="AF504" s="45"/>
      <c r="AG504" s="44"/>
    </row>
    <row r="505" spans="10:33" s="158" customFormat="1" x14ac:dyDescent="0.2">
      <c r="J505" s="42"/>
      <c r="K505" s="42"/>
      <c r="X505" s="45"/>
      <c r="AA505" s="45"/>
      <c r="AB505" s="45"/>
      <c r="AC505" s="45"/>
      <c r="AD505" s="45"/>
      <c r="AE505" s="45"/>
      <c r="AF505" s="45"/>
      <c r="AG505" s="44"/>
    </row>
    <row r="506" spans="10:33" s="158" customFormat="1" x14ac:dyDescent="0.2">
      <c r="J506" s="42"/>
      <c r="K506" s="42"/>
      <c r="X506" s="45"/>
      <c r="AA506" s="45"/>
      <c r="AB506" s="45"/>
      <c r="AC506" s="45"/>
      <c r="AD506" s="45"/>
      <c r="AE506" s="45"/>
      <c r="AF506" s="45"/>
      <c r="AG506" s="44"/>
    </row>
    <row r="507" spans="10:33" s="158" customFormat="1" x14ac:dyDescent="0.2">
      <c r="J507" s="42"/>
      <c r="K507" s="42"/>
      <c r="X507" s="45"/>
      <c r="AA507" s="45"/>
      <c r="AB507" s="45"/>
      <c r="AC507" s="45"/>
      <c r="AD507" s="45"/>
      <c r="AE507" s="45"/>
      <c r="AF507" s="45"/>
      <c r="AG507" s="44"/>
    </row>
    <row r="508" spans="10:33" s="158" customFormat="1" x14ac:dyDescent="0.2">
      <c r="J508" s="42"/>
      <c r="K508" s="42"/>
      <c r="X508" s="45"/>
      <c r="AA508" s="45"/>
      <c r="AB508" s="45"/>
      <c r="AC508" s="45"/>
      <c r="AD508" s="45"/>
      <c r="AE508" s="45"/>
      <c r="AF508" s="45"/>
      <c r="AG508" s="44"/>
    </row>
    <row r="509" spans="10:33" s="158" customFormat="1" x14ac:dyDescent="0.2">
      <c r="J509" s="42"/>
      <c r="K509" s="42"/>
      <c r="X509" s="45"/>
      <c r="AA509" s="45"/>
      <c r="AB509" s="45"/>
      <c r="AC509" s="45"/>
      <c r="AD509" s="45"/>
      <c r="AE509" s="45"/>
      <c r="AF509" s="45"/>
      <c r="AG509" s="44"/>
    </row>
    <row r="510" spans="10:33" s="158" customFormat="1" x14ac:dyDescent="0.2">
      <c r="J510" s="42"/>
      <c r="K510" s="42"/>
      <c r="X510" s="45"/>
      <c r="AA510" s="45"/>
      <c r="AB510" s="45"/>
      <c r="AC510" s="45"/>
      <c r="AD510" s="45"/>
      <c r="AE510" s="45"/>
      <c r="AF510" s="45"/>
      <c r="AG510" s="44"/>
    </row>
    <row r="511" spans="10:33" s="158" customFormat="1" x14ac:dyDescent="0.2">
      <c r="J511" s="42"/>
      <c r="K511" s="42"/>
      <c r="X511" s="45"/>
      <c r="AA511" s="45"/>
      <c r="AB511" s="45"/>
      <c r="AC511" s="45"/>
      <c r="AD511" s="45"/>
      <c r="AE511" s="45"/>
      <c r="AF511" s="45"/>
      <c r="AG511" s="44"/>
    </row>
    <row r="512" spans="10:33" s="158" customFormat="1" x14ac:dyDescent="0.2">
      <c r="J512" s="42"/>
      <c r="K512" s="42"/>
      <c r="X512" s="45"/>
      <c r="AA512" s="45"/>
      <c r="AB512" s="45"/>
      <c r="AC512" s="45"/>
      <c r="AD512" s="45"/>
      <c r="AE512" s="45"/>
      <c r="AF512" s="45"/>
      <c r="AG512" s="44"/>
    </row>
    <row r="513" spans="10:33" s="158" customFormat="1" x14ac:dyDescent="0.2">
      <c r="J513" s="42"/>
      <c r="K513" s="42"/>
      <c r="X513" s="45"/>
      <c r="AA513" s="45"/>
      <c r="AB513" s="45"/>
      <c r="AC513" s="45"/>
      <c r="AD513" s="45"/>
      <c r="AE513" s="45"/>
      <c r="AF513" s="45"/>
      <c r="AG513" s="44"/>
    </row>
    <row r="514" spans="10:33" s="158" customFormat="1" x14ac:dyDescent="0.2">
      <c r="J514" s="42"/>
      <c r="K514" s="42"/>
      <c r="X514" s="45"/>
      <c r="AA514" s="45"/>
      <c r="AB514" s="45"/>
      <c r="AC514" s="45"/>
      <c r="AD514" s="45"/>
      <c r="AE514" s="45"/>
      <c r="AF514" s="45"/>
      <c r="AG514" s="44"/>
    </row>
    <row r="515" spans="10:33" s="158" customFormat="1" x14ac:dyDescent="0.2">
      <c r="J515" s="42"/>
      <c r="K515" s="42"/>
      <c r="X515" s="45"/>
      <c r="AA515" s="45"/>
      <c r="AB515" s="45"/>
      <c r="AC515" s="45"/>
      <c r="AD515" s="45"/>
      <c r="AE515" s="45"/>
      <c r="AF515" s="45"/>
      <c r="AG515" s="44"/>
    </row>
    <row r="516" spans="10:33" s="158" customFormat="1" x14ac:dyDescent="0.2">
      <c r="J516" s="42"/>
      <c r="K516" s="42"/>
      <c r="X516" s="45"/>
      <c r="AA516" s="45"/>
      <c r="AB516" s="45"/>
      <c r="AC516" s="45"/>
      <c r="AD516" s="45"/>
      <c r="AE516" s="45"/>
      <c r="AF516" s="45"/>
      <c r="AG516" s="44"/>
    </row>
    <row r="517" spans="10:33" s="158" customFormat="1" x14ac:dyDescent="0.2">
      <c r="J517" s="42"/>
      <c r="K517" s="42"/>
      <c r="X517" s="45"/>
      <c r="AA517" s="45"/>
      <c r="AB517" s="45"/>
      <c r="AC517" s="45"/>
      <c r="AD517" s="45"/>
      <c r="AE517" s="45"/>
      <c r="AF517" s="45"/>
      <c r="AG517" s="44"/>
    </row>
    <row r="518" spans="10:33" s="158" customFormat="1" x14ac:dyDescent="0.2">
      <c r="J518" s="42"/>
      <c r="K518" s="42"/>
      <c r="X518" s="45"/>
      <c r="AA518" s="45"/>
      <c r="AB518" s="45"/>
      <c r="AC518" s="45"/>
      <c r="AD518" s="45"/>
      <c r="AE518" s="45"/>
      <c r="AF518" s="45"/>
      <c r="AG518" s="44"/>
    </row>
    <row r="519" spans="10:33" s="158" customFormat="1" x14ac:dyDescent="0.2">
      <c r="J519" s="42"/>
      <c r="K519" s="42"/>
      <c r="X519" s="45"/>
      <c r="AA519" s="45"/>
      <c r="AB519" s="45"/>
      <c r="AC519" s="45"/>
      <c r="AD519" s="45"/>
      <c r="AE519" s="45"/>
      <c r="AF519" s="45"/>
      <c r="AG519" s="44"/>
    </row>
    <row r="520" spans="10:33" s="158" customFormat="1" x14ac:dyDescent="0.2">
      <c r="J520" s="42"/>
      <c r="K520" s="42"/>
      <c r="X520" s="45"/>
      <c r="AA520" s="45"/>
      <c r="AB520" s="45"/>
      <c r="AC520" s="45"/>
      <c r="AD520" s="45"/>
      <c r="AE520" s="45"/>
      <c r="AF520" s="45"/>
      <c r="AG520" s="44"/>
    </row>
    <row r="521" spans="10:33" s="158" customFormat="1" x14ac:dyDescent="0.2">
      <c r="J521" s="42"/>
      <c r="K521" s="42"/>
      <c r="X521" s="45"/>
      <c r="AA521" s="45"/>
      <c r="AB521" s="45"/>
      <c r="AC521" s="45"/>
      <c r="AD521" s="45"/>
      <c r="AE521" s="45"/>
      <c r="AF521" s="45"/>
      <c r="AG521" s="44"/>
    </row>
    <row r="522" spans="10:33" s="158" customFormat="1" x14ac:dyDescent="0.2">
      <c r="J522" s="42"/>
      <c r="K522" s="42"/>
      <c r="X522" s="45"/>
      <c r="AA522" s="45"/>
      <c r="AB522" s="45"/>
      <c r="AC522" s="45"/>
      <c r="AD522" s="45"/>
      <c r="AE522" s="45"/>
      <c r="AF522" s="45"/>
      <c r="AG522" s="44"/>
    </row>
    <row r="523" spans="10:33" s="158" customFormat="1" x14ac:dyDescent="0.2">
      <c r="J523" s="42"/>
      <c r="K523" s="42"/>
      <c r="X523" s="45"/>
      <c r="AA523" s="45"/>
      <c r="AB523" s="45"/>
      <c r="AC523" s="45"/>
      <c r="AD523" s="45"/>
      <c r="AE523" s="45"/>
      <c r="AF523" s="45"/>
      <c r="AG523" s="44"/>
    </row>
    <row r="524" spans="10:33" s="158" customFormat="1" x14ac:dyDescent="0.2">
      <c r="J524" s="42"/>
      <c r="K524" s="42"/>
      <c r="X524" s="45"/>
      <c r="AA524" s="45"/>
      <c r="AB524" s="45"/>
      <c r="AC524" s="45"/>
      <c r="AD524" s="45"/>
      <c r="AE524" s="45"/>
      <c r="AF524" s="45"/>
      <c r="AG524" s="44"/>
    </row>
    <row r="525" spans="10:33" s="158" customFormat="1" x14ac:dyDescent="0.2">
      <c r="J525" s="42"/>
      <c r="K525" s="42"/>
      <c r="X525" s="45"/>
      <c r="AA525" s="45"/>
      <c r="AB525" s="45"/>
      <c r="AC525" s="45"/>
      <c r="AD525" s="45"/>
      <c r="AE525" s="45"/>
      <c r="AF525" s="45"/>
      <c r="AG525" s="44"/>
    </row>
    <row r="526" spans="10:33" s="158" customFormat="1" x14ac:dyDescent="0.2">
      <c r="J526" s="42"/>
      <c r="K526" s="42"/>
      <c r="X526" s="45"/>
      <c r="AA526" s="45"/>
      <c r="AB526" s="45"/>
      <c r="AC526" s="45"/>
      <c r="AD526" s="45"/>
      <c r="AE526" s="45"/>
      <c r="AF526" s="45"/>
      <c r="AG526" s="44"/>
    </row>
    <row r="527" spans="10:33" s="158" customFormat="1" x14ac:dyDescent="0.2">
      <c r="J527" s="42"/>
      <c r="K527" s="42"/>
      <c r="X527" s="45"/>
      <c r="AA527" s="45"/>
      <c r="AB527" s="45"/>
      <c r="AC527" s="45"/>
      <c r="AD527" s="45"/>
      <c r="AE527" s="45"/>
      <c r="AF527" s="45"/>
      <c r="AG527" s="44"/>
    </row>
    <row r="528" spans="10:33" s="158" customFormat="1" x14ac:dyDescent="0.2">
      <c r="J528" s="42"/>
      <c r="K528" s="42"/>
      <c r="X528" s="45"/>
      <c r="AA528" s="45"/>
      <c r="AB528" s="45"/>
      <c r="AC528" s="45"/>
      <c r="AD528" s="45"/>
      <c r="AE528" s="45"/>
      <c r="AF528" s="45"/>
      <c r="AG528" s="44"/>
    </row>
    <row r="529" spans="10:33" s="158" customFormat="1" x14ac:dyDescent="0.2">
      <c r="J529" s="42"/>
      <c r="K529" s="42"/>
      <c r="X529" s="45"/>
      <c r="AA529" s="45"/>
      <c r="AB529" s="45"/>
      <c r="AC529" s="45"/>
      <c r="AD529" s="45"/>
      <c r="AE529" s="45"/>
      <c r="AF529" s="45"/>
      <c r="AG529" s="44"/>
    </row>
    <row r="530" spans="10:33" s="158" customFormat="1" x14ac:dyDescent="0.2">
      <c r="J530" s="42"/>
      <c r="K530" s="42"/>
      <c r="X530" s="45"/>
      <c r="AA530" s="45"/>
      <c r="AB530" s="45"/>
      <c r="AC530" s="45"/>
      <c r="AD530" s="45"/>
      <c r="AE530" s="45"/>
      <c r="AF530" s="45"/>
      <c r="AG530" s="44"/>
    </row>
    <row r="531" spans="10:33" s="158" customFormat="1" x14ac:dyDescent="0.2">
      <c r="J531" s="42"/>
      <c r="K531" s="42"/>
      <c r="X531" s="45"/>
      <c r="AA531" s="45"/>
      <c r="AB531" s="45"/>
      <c r="AC531" s="45"/>
      <c r="AD531" s="45"/>
      <c r="AE531" s="45"/>
      <c r="AF531" s="45"/>
      <c r="AG531" s="44"/>
    </row>
    <row r="532" spans="10:33" s="158" customFormat="1" x14ac:dyDescent="0.2">
      <c r="J532" s="42"/>
      <c r="K532" s="42"/>
      <c r="X532" s="45"/>
      <c r="AA532" s="45"/>
      <c r="AB532" s="45"/>
      <c r="AC532" s="45"/>
      <c r="AD532" s="45"/>
      <c r="AE532" s="45"/>
      <c r="AF532" s="45"/>
      <c r="AG532" s="44"/>
    </row>
    <row r="533" spans="10:33" s="158" customFormat="1" x14ac:dyDescent="0.2">
      <c r="J533" s="42"/>
      <c r="K533" s="42"/>
      <c r="X533" s="45"/>
      <c r="AA533" s="45"/>
      <c r="AB533" s="45"/>
      <c r="AC533" s="45"/>
      <c r="AD533" s="45"/>
      <c r="AE533" s="45"/>
      <c r="AF533" s="45"/>
      <c r="AG533" s="44"/>
    </row>
    <row r="534" spans="10:33" s="158" customFormat="1" x14ac:dyDescent="0.2">
      <c r="J534" s="42"/>
      <c r="K534" s="42"/>
      <c r="X534" s="45"/>
      <c r="AA534" s="45"/>
      <c r="AB534" s="45"/>
      <c r="AC534" s="45"/>
      <c r="AD534" s="45"/>
      <c r="AE534" s="45"/>
      <c r="AF534" s="45"/>
      <c r="AG534" s="44"/>
    </row>
    <row r="535" spans="10:33" s="158" customFormat="1" x14ac:dyDescent="0.2">
      <c r="J535" s="42"/>
      <c r="K535" s="42"/>
      <c r="X535" s="45"/>
      <c r="AA535" s="45"/>
      <c r="AB535" s="45"/>
      <c r="AC535" s="45"/>
      <c r="AD535" s="45"/>
      <c r="AE535" s="45"/>
      <c r="AF535" s="45"/>
      <c r="AG535" s="44"/>
    </row>
    <row r="536" spans="10:33" s="158" customFormat="1" x14ac:dyDescent="0.2">
      <c r="J536" s="42"/>
      <c r="K536" s="42"/>
      <c r="X536" s="45"/>
      <c r="AA536" s="45"/>
      <c r="AB536" s="45"/>
      <c r="AC536" s="45"/>
      <c r="AD536" s="45"/>
      <c r="AE536" s="45"/>
      <c r="AF536" s="45"/>
      <c r="AG536" s="44"/>
    </row>
    <row r="537" spans="10:33" s="158" customFormat="1" x14ac:dyDescent="0.2">
      <c r="J537" s="42"/>
      <c r="K537" s="42"/>
      <c r="X537" s="45"/>
      <c r="AA537" s="45"/>
      <c r="AB537" s="45"/>
      <c r="AC537" s="45"/>
      <c r="AD537" s="45"/>
      <c r="AE537" s="45"/>
      <c r="AF537" s="45"/>
      <c r="AG537" s="44"/>
    </row>
    <row r="538" spans="10:33" s="158" customFormat="1" x14ac:dyDescent="0.2">
      <c r="J538" s="42"/>
      <c r="K538" s="42"/>
      <c r="X538" s="45"/>
      <c r="AA538" s="45"/>
      <c r="AB538" s="45"/>
      <c r="AC538" s="45"/>
      <c r="AD538" s="45"/>
      <c r="AE538" s="45"/>
      <c r="AF538" s="45"/>
      <c r="AG538" s="44"/>
    </row>
    <row r="539" spans="10:33" s="158" customFormat="1" x14ac:dyDescent="0.2">
      <c r="J539" s="42"/>
      <c r="K539" s="42"/>
      <c r="X539" s="45"/>
      <c r="AA539" s="45"/>
      <c r="AB539" s="45"/>
      <c r="AC539" s="45"/>
      <c r="AD539" s="45"/>
      <c r="AE539" s="45"/>
      <c r="AF539" s="45"/>
      <c r="AG539" s="44"/>
    </row>
    <row r="540" spans="10:33" s="158" customFormat="1" x14ac:dyDescent="0.2">
      <c r="J540" s="42"/>
      <c r="K540" s="42"/>
      <c r="X540" s="45"/>
      <c r="AA540" s="45"/>
      <c r="AB540" s="45"/>
      <c r="AC540" s="45"/>
      <c r="AD540" s="45"/>
      <c r="AE540" s="45"/>
      <c r="AF540" s="45"/>
      <c r="AG540" s="44"/>
    </row>
    <row r="541" spans="10:33" s="158" customFormat="1" x14ac:dyDescent="0.2">
      <c r="J541" s="42"/>
      <c r="K541" s="42"/>
      <c r="X541" s="45"/>
      <c r="AA541" s="45"/>
      <c r="AB541" s="45"/>
      <c r="AC541" s="45"/>
      <c r="AD541" s="45"/>
      <c r="AE541" s="45"/>
      <c r="AF541" s="45"/>
      <c r="AG541" s="44"/>
    </row>
    <row r="542" spans="10:33" s="158" customFormat="1" x14ac:dyDescent="0.2">
      <c r="J542" s="42"/>
      <c r="K542" s="42"/>
      <c r="X542" s="45"/>
      <c r="AA542" s="45"/>
      <c r="AB542" s="45"/>
      <c r="AC542" s="45"/>
      <c r="AD542" s="45"/>
      <c r="AE542" s="45"/>
      <c r="AF542" s="45"/>
      <c r="AG542" s="44"/>
    </row>
    <row r="543" spans="10:33" s="158" customFormat="1" x14ac:dyDescent="0.2">
      <c r="J543" s="42"/>
      <c r="K543" s="42"/>
      <c r="X543" s="45"/>
      <c r="AA543" s="45"/>
      <c r="AB543" s="45"/>
      <c r="AC543" s="45"/>
      <c r="AD543" s="45"/>
      <c r="AE543" s="45"/>
      <c r="AF543" s="45"/>
      <c r="AG543" s="44"/>
    </row>
    <row r="544" spans="10:33" s="158" customFormat="1" x14ac:dyDescent="0.2">
      <c r="J544" s="42"/>
      <c r="K544" s="42"/>
      <c r="X544" s="45"/>
      <c r="AA544" s="45"/>
      <c r="AB544" s="45"/>
      <c r="AC544" s="45"/>
      <c r="AD544" s="45"/>
      <c r="AE544" s="45"/>
      <c r="AF544" s="45"/>
      <c r="AG544" s="44"/>
    </row>
    <row r="545" spans="10:33" s="158" customFormat="1" x14ac:dyDescent="0.2">
      <c r="J545" s="42"/>
      <c r="K545" s="42"/>
      <c r="X545" s="45"/>
      <c r="AA545" s="45"/>
      <c r="AB545" s="45"/>
      <c r="AC545" s="45"/>
      <c r="AD545" s="45"/>
      <c r="AE545" s="45"/>
      <c r="AF545" s="45"/>
      <c r="AG545" s="44"/>
    </row>
    <row r="546" spans="10:33" s="158" customFormat="1" x14ac:dyDescent="0.2">
      <c r="J546" s="42"/>
      <c r="K546" s="42"/>
      <c r="X546" s="45"/>
      <c r="AA546" s="45"/>
      <c r="AB546" s="45"/>
      <c r="AC546" s="45"/>
      <c r="AD546" s="45"/>
      <c r="AE546" s="45"/>
      <c r="AF546" s="45"/>
      <c r="AG546" s="44"/>
    </row>
    <row r="547" spans="10:33" s="158" customFormat="1" x14ac:dyDescent="0.2">
      <c r="J547" s="42"/>
      <c r="K547" s="42"/>
      <c r="X547" s="45"/>
      <c r="AA547" s="45"/>
      <c r="AB547" s="45"/>
      <c r="AC547" s="45"/>
      <c r="AD547" s="45"/>
      <c r="AE547" s="45"/>
      <c r="AF547" s="45"/>
      <c r="AG547" s="44"/>
    </row>
    <row r="548" spans="10:33" s="158" customFormat="1" x14ac:dyDescent="0.2">
      <c r="J548" s="42"/>
      <c r="K548" s="42"/>
      <c r="X548" s="45"/>
      <c r="AA548" s="45"/>
      <c r="AB548" s="45"/>
      <c r="AC548" s="45"/>
      <c r="AD548" s="45"/>
      <c r="AE548" s="45"/>
      <c r="AF548" s="45"/>
      <c r="AG548" s="44"/>
    </row>
    <row r="549" spans="10:33" s="158" customFormat="1" x14ac:dyDescent="0.2">
      <c r="J549" s="42"/>
      <c r="K549" s="42"/>
      <c r="X549" s="45"/>
      <c r="AA549" s="45"/>
      <c r="AB549" s="45"/>
      <c r="AC549" s="45"/>
      <c r="AD549" s="45"/>
      <c r="AE549" s="45"/>
      <c r="AF549" s="45"/>
      <c r="AG549" s="44"/>
    </row>
    <row r="550" spans="10:33" s="158" customFormat="1" x14ac:dyDescent="0.2">
      <c r="J550" s="42"/>
      <c r="K550" s="42"/>
      <c r="X550" s="45"/>
      <c r="AA550" s="45"/>
      <c r="AB550" s="45"/>
      <c r="AC550" s="45"/>
      <c r="AD550" s="45"/>
      <c r="AE550" s="45"/>
      <c r="AF550" s="45"/>
      <c r="AG550" s="44"/>
    </row>
    <row r="551" spans="10:33" s="158" customFormat="1" x14ac:dyDescent="0.2">
      <c r="J551" s="42"/>
      <c r="K551" s="42"/>
      <c r="X551" s="45"/>
      <c r="AA551" s="45"/>
      <c r="AB551" s="45"/>
      <c r="AC551" s="45"/>
      <c r="AD551" s="45"/>
      <c r="AE551" s="45"/>
      <c r="AF551" s="45"/>
      <c r="AG551" s="44"/>
    </row>
    <row r="552" spans="10:33" s="158" customFormat="1" x14ac:dyDescent="0.2">
      <c r="J552" s="42"/>
      <c r="K552" s="42"/>
      <c r="X552" s="45"/>
      <c r="AA552" s="45"/>
      <c r="AB552" s="45"/>
      <c r="AC552" s="45"/>
      <c r="AD552" s="45"/>
      <c r="AE552" s="45"/>
      <c r="AF552" s="45"/>
      <c r="AG552" s="44"/>
    </row>
    <row r="553" spans="10:33" s="158" customFormat="1" x14ac:dyDescent="0.2">
      <c r="J553" s="42"/>
      <c r="K553" s="42"/>
      <c r="X553" s="45"/>
      <c r="AA553" s="45"/>
      <c r="AB553" s="45"/>
      <c r="AC553" s="45"/>
      <c r="AD553" s="45"/>
      <c r="AE553" s="45"/>
      <c r="AF553" s="45"/>
      <c r="AG553" s="44"/>
    </row>
    <row r="554" spans="10:33" s="158" customFormat="1" x14ac:dyDescent="0.2">
      <c r="J554" s="42"/>
      <c r="K554" s="42"/>
      <c r="X554" s="45"/>
      <c r="AA554" s="45"/>
      <c r="AB554" s="45"/>
      <c r="AC554" s="45"/>
      <c r="AD554" s="45"/>
      <c r="AE554" s="45"/>
      <c r="AF554" s="45"/>
      <c r="AG554" s="44"/>
    </row>
    <row r="555" spans="10:33" s="158" customFormat="1" x14ac:dyDescent="0.2">
      <c r="J555" s="42"/>
      <c r="K555" s="42"/>
      <c r="X555" s="45"/>
      <c r="AA555" s="45"/>
      <c r="AB555" s="45"/>
      <c r="AC555" s="45"/>
      <c r="AD555" s="45"/>
      <c r="AE555" s="45"/>
      <c r="AF555" s="45"/>
      <c r="AG555" s="44"/>
    </row>
    <row r="556" spans="10:33" s="158" customFormat="1" x14ac:dyDescent="0.2">
      <c r="J556" s="42"/>
      <c r="K556" s="42"/>
      <c r="X556" s="45"/>
      <c r="AA556" s="45"/>
      <c r="AB556" s="45"/>
      <c r="AC556" s="45"/>
      <c r="AD556" s="45"/>
      <c r="AE556" s="45"/>
      <c r="AF556" s="45"/>
      <c r="AG556" s="44"/>
    </row>
    <row r="557" spans="10:33" s="158" customFormat="1" x14ac:dyDescent="0.2">
      <c r="J557" s="42"/>
      <c r="K557" s="42"/>
      <c r="X557" s="45"/>
      <c r="AA557" s="45"/>
      <c r="AB557" s="45"/>
      <c r="AC557" s="45"/>
      <c r="AD557" s="45"/>
      <c r="AE557" s="45"/>
      <c r="AF557" s="45"/>
      <c r="AG557" s="44"/>
    </row>
    <row r="558" spans="10:33" s="158" customFormat="1" x14ac:dyDescent="0.2">
      <c r="J558" s="42"/>
      <c r="K558" s="42"/>
      <c r="X558" s="45"/>
      <c r="AA558" s="45"/>
      <c r="AB558" s="45"/>
      <c r="AC558" s="45"/>
      <c r="AD558" s="45"/>
      <c r="AE558" s="45"/>
      <c r="AF558" s="45"/>
      <c r="AG558" s="44"/>
    </row>
    <row r="559" spans="10:33" s="158" customFormat="1" x14ac:dyDescent="0.2">
      <c r="J559" s="42"/>
      <c r="K559" s="42"/>
      <c r="X559" s="45"/>
      <c r="AA559" s="45"/>
      <c r="AB559" s="45"/>
      <c r="AC559" s="45"/>
      <c r="AD559" s="45"/>
      <c r="AE559" s="45"/>
      <c r="AF559" s="45"/>
      <c r="AG559" s="44"/>
    </row>
    <row r="560" spans="10:33" s="158" customFormat="1" x14ac:dyDescent="0.2">
      <c r="J560" s="42"/>
      <c r="K560" s="42"/>
      <c r="X560" s="45"/>
      <c r="AA560" s="45"/>
      <c r="AB560" s="45"/>
      <c r="AC560" s="45"/>
      <c r="AD560" s="45"/>
      <c r="AE560" s="45"/>
      <c r="AF560" s="45"/>
      <c r="AG560" s="44"/>
    </row>
    <row r="561" spans="10:33" s="158" customFormat="1" x14ac:dyDescent="0.2">
      <c r="J561" s="42"/>
      <c r="K561" s="42"/>
      <c r="X561" s="45"/>
      <c r="AA561" s="45"/>
      <c r="AB561" s="45"/>
      <c r="AC561" s="45"/>
      <c r="AD561" s="45"/>
      <c r="AE561" s="45"/>
      <c r="AF561" s="45"/>
      <c r="AG561" s="44"/>
    </row>
    <row r="562" spans="10:33" s="158" customFormat="1" x14ac:dyDescent="0.2">
      <c r="J562" s="42"/>
      <c r="K562" s="42"/>
      <c r="X562" s="45"/>
      <c r="AA562" s="45"/>
      <c r="AB562" s="45"/>
      <c r="AC562" s="45"/>
      <c r="AD562" s="45"/>
      <c r="AE562" s="45"/>
      <c r="AF562" s="45"/>
      <c r="AG562" s="44"/>
    </row>
    <row r="563" spans="10:33" s="158" customFormat="1" x14ac:dyDescent="0.2">
      <c r="J563" s="42"/>
      <c r="K563" s="42"/>
      <c r="X563" s="45"/>
      <c r="AA563" s="45"/>
      <c r="AB563" s="45"/>
      <c r="AC563" s="45"/>
      <c r="AD563" s="45"/>
      <c r="AE563" s="45"/>
      <c r="AF563" s="45"/>
      <c r="AG563" s="44"/>
    </row>
    <row r="564" spans="10:33" s="158" customFormat="1" x14ac:dyDescent="0.2">
      <c r="J564" s="42"/>
      <c r="K564" s="42"/>
      <c r="X564" s="45"/>
      <c r="AA564" s="45"/>
      <c r="AB564" s="45"/>
      <c r="AC564" s="45"/>
      <c r="AD564" s="45"/>
      <c r="AE564" s="45"/>
      <c r="AF564" s="45"/>
      <c r="AG564" s="44"/>
    </row>
    <row r="565" spans="10:33" s="158" customFormat="1" x14ac:dyDescent="0.2">
      <c r="J565" s="42"/>
      <c r="K565" s="42"/>
      <c r="X565" s="45"/>
      <c r="AA565" s="45"/>
      <c r="AB565" s="45"/>
      <c r="AC565" s="45"/>
      <c r="AD565" s="45"/>
      <c r="AE565" s="45"/>
      <c r="AF565" s="45"/>
      <c r="AG565" s="44"/>
    </row>
    <row r="566" spans="10:33" s="158" customFormat="1" x14ac:dyDescent="0.2">
      <c r="J566" s="42"/>
      <c r="K566" s="42"/>
      <c r="X566" s="45"/>
      <c r="AA566" s="45"/>
      <c r="AB566" s="45"/>
      <c r="AC566" s="45"/>
      <c r="AD566" s="45"/>
      <c r="AE566" s="45"/>
      <c r="AF566" s="45"/>
      <c r="AG566" s="44"/>
    </row>
    <row r="567" spans="10:33" s="158" customFormat="1" x14ac:dyDescent="0.2">
      <c r="J567" s="42"/>
      <c r="K567" s="42"/>
      <c r="X567" s="45"/>
      <c r="AA567" s="45"/>
      <c r="AB567" s="45"/>
      <c r="AC567" s="45"/>
      <c r="AD567" s="45"/>
      <c r="AE567" s="45"/>
      <c r="AF567" s="45"/>
      <c r="AG567" s="44"/>
    </row>
    <row r="568" spans="10:33" s="158" customFormat="1" x14ac:dyDescent="0.2">
      <c r="J568" s="42"/>
      <c r="K568" s="42"/>
      <c r="X568" s="45"/>
      <c r="AA568" s="45"/>
      <c r="AB568" s="45"/>
      <c r="AC568" s="45"/>
      <c r="AD568" s="45"/>
      <c r="AE568" s="45"/>
      <c r="AF568" s="45"/>
      <c r="AG568" s="44"/>
    </row>
    <row r="569" spans="10:33" s="158" customFormat="1" x14ac:dyDescent="0.2">
      <c r="J569" s="42"/>
      <c r="K569" s="42"/>
      <c r="X569" s="45"/>
      <c r="AA569" s="45"/>
      <c r="AB569" s="45"/>
      <c r="AC569" s="45"/>
      <c r="AD569" s="45"/>
      <c r="AE569" s="45"/>
      <c r="AF569" s="45"/>
      <c r="AG569" s="44"/>
    </row>
    <row r="570" spans="10:33" s="158" customFormat="1" x14ac:dyDescent="0.2">
      <c r="J570" s="42"/>
      <c r="K570" s="42"/>
      <c r="X570" s="45"/>
      <c r="AA570" s="45"/>
      <c r="AB570" s="45"/>
      <c r="AC570" s="45"/>
      <c r="AD570" s="45"/>
      <c r="AE570" s="45"/>
      <c r="AF570" s="45"/>
      <c r="AG570" s="44"/>
    </row>
    <row r="571" spans="10:33" s="158" customFormat="1" x14ac:dyDescent="0.2">
      <c r="J571" s="42"/>
      <c r="K571" s="42"/>
      <c r="X571" s="45"/>
      <c r="AA571" s="45"/>
      <c r="AB571" s="45"/>
      <c r="AC571" s="45"/>
      <c r="AD571" s="45"/>
      <c r="AE571" s="45"/>
      <c r="AF571" s="45"/>
      <c r="AG571" s="44"/>
    </row>
    <row r="572" spans="10:33" s="158" customFormat="1" x14ac:dyDescent="0.2">
      <c r="J572" s="42"/>
      <c r="K572" s="42"/>
      <c r="X572" s="45"/>
      <c r="AA572" s="45"/>
      <c r="AB572" s="45"/>
      <c r="AC572" s="45"/>
      <c r="AD572" s="45"/>
      <c r="AE572" s="45"/>
      <c r="AF572" s="45"/>
      <c r="AG572" s="44"/>
    </row>
    <row r="573" spans="10:33" s="158" customFormat="1" x14ac:dyDescent="0.2">
      <c r="J573" s="42"/>
      <c r="K573" s="42"/>
      <c r="X573" s="45"/>
      <c r="AA573" s="45"/>
      <c r="AB573" s="45"/>
      <c r="AC573" s="45"/>
      <c r="AD573" s="45"/>
      <c r="AE573" s="45"/>
      <c r="AF573" s="45"/>
      <c r="AG573" s="44"/>
    </row>
    <row r="574" spans="10:33" s="158" customFormat="1" x14ac:dyDescent="0.2">
      <c r="J574" s="42"/>
      <c r="K574" s="42"/>
      <c r="X574" s="45"/>
      <c r="AA574" s="45"/>
      <c r="AB574" s="45"/>
      <c r="AC574" s="45"/>
      <c r="AD574" s="45"/>
      <c r="AE574" s="45"/>
      <c r="AF574" s="45"/>
      <c r="AG574" s="44"/>
    </row>
    <row r="575" spans="10:33" s="158" customFormat="1" x14ac:dyDescent="0.2">
      <c r="J575" s="42"/>
      <c r="K575" s="42"/>
      <c r="X575" s="45"/>
      <c r="AA575" s="45"/>
      <c r="AB575" s="45"/>
      <c r="AC575" s="45"/>
      <c r="AD575" s="45"/>
      <c r="AE575" s="45"/>
      <c r="AF575" s="45"/>
      <c r="AG575" s="44"/>
    </row>
    <row r="576" spans="10:33" s="158" customFormat="1" x14ac:dyDescent="0.2">
      <c r="J576" s="42"/>
      <c r="K576" s="42"/>
      <c r="X576" s="45"/>
      <c r="AA576" s="45"/>
      <c r="AB576" s="45"/>
      <c r="AC576" s="45"/>
      <c r="AD576" s="45"/>
      <c r="AE576" s="45"/>
      <c r="AF576" s="45"/>
      <c r="AG576" s="44"/>
    </row>
    <row r="577" spans="10:33" s="158" customFormat="1" x14ac:dyDescent="0.2">
      <c r="J577" s="42"/>
      <c r="K577" s="42"/>
      <c r="X577" s="45"/>
      <c r="AA577" s="45"/>
      <c r="AB577" s="45"/>
      <c r="AC577" s="45"/>
      <c r="AD577" s="45"/>
      <c r="AE577" s="45"/>
      <c r="AF577" s="45"/>
      <c r="AG577" s="44"/>
    </row>
    <row r="578" spans="10:33" s="158" customFormat="1" x14ac:dyDescent="0.2">
      <c r="J578" s="42"/>
      <c r="K578" s="42"/>
      <c r="X578" s="45"/>
      <c r="AA578" s="45"/>
      <c r="AB578" s="45"/>
      <c r="AC578" s="45"/>
      <c r="AD578" s="45"/>
      <c r="AE578" s="45"/>
      <c r="AF578" s="45"/>
      <c r="AG578" s="44"/>
    </row>
    <row r="579" spans="10:33" s="158" customFormat="1" x14ac:dyDescent="0.2">
      <c r="J579" s="42"/>
      <c r="K579" s="42"/>
      <c r="X579" s="45"/>
      <c r="AA579" s="45"/>
      <c r="AB579" s="45"/>
      <c r="AC579" s="45"/>
      <c r="AD579" s="45"/>
      <c r="AE579" s="45"/>
      <c r="AF579" s="45"/>
      <c r="AG579" s="44"/>
    </row>
    <row r="580" spans="10:33" s="158" customFormat="1" x14ac:dyDescent="0.2">
      <c r="J580" s="42"/>
      <c r="K580" s="42"/>
      <c r="X580" s="45"/>
      <c r="AA580" s="45"/>
      <c r="AB580" s="45"/>
      <c r="AC580" s="45"/>
      <c r="AD580" s="45"/>
      <c r="AE580" s="45"/>
      <c r="AF580" s="45"/>
      <c r="AG580" s="44"/>
    </row>
    <row r="685" ht="12" customHeight="1" x14ac:dyDescent="0.2"/>
    <row r="689" spans="2:33" s="73" customFormat="1" ht="36" x14ac:dyDescent="0.2">
      <c r="B689" s="61" t="s">
        <v>232</v>
      </c>
      <c r="C689" s="61" t="s">
        <v>223</v>
      </c>
      <c r="E689" s="60" t="s">
        <v>258</v>
      </c>
      <c r="F689" s="24"/>
      <c r="G689" s="184" t="s">
        <v>637</v>
      </c>
      <c r="H689" s="184" t="s">
        <v>638</v>
      </c>
      <c r="I689" s="77" t="s">
        <v>257</v>
      </c>
      <c r="J689" s="78" t="s">
        <v>193</v>
      </c>
      <c r="K689" s="78" t="s">
        <v>194</v>
      </c>
      <c r="L689" s="78" t="s">
        <v>206</v>
      </c>
      <c r="O689" s="78" t="s">
        <v>198</v>
      </c>
      <c r="U689" s="176" t="s">
        <v>207</v>
      </c>
      <c r="W689" s="45"/>
      <c r="X689" s="60" t="s">
        <v>207</v>
      </c>
      <c r="Z689" s="45"/>
      <c r="AA689" s="45"/>
      <c r="AB689" s="45"/>
      <c r="AC689" s="45"/>
      <c r="AD689" s="45"/>
      <c r="AE689" s="45"/>
      <c r="AG689" s="61" t="s">
        <v>534</v>
      </c>
    </row>
    <row r="690" spans="2:33" x14ac:dyDescent="0.2">
      <c r="B690" s="18" t="s">
        <v>127</v>
      </c>
      <c r="C690" s="62" t="s">
        <v>73</v>
      </c>
      <c r="E690" s="63" t="s">
        <v>261</v>
      </c>
      <c r="G690" s="185" t="s">
        <v>262</v>
      </c>
      <c r="H690" s="186" t="s">
        <v>263</v>
      </c>
      <c r="I690" s="64" t="s">
        <v>260</v>
      </c>
      <c r="J690" s="76" t="s">
        <v>193</v>
      </c>
      <c r="K690" s="79" t="s">
        <v>234</v>
      </c>
      <c r="L690" s="76" t="s">
        <v>243</v>
      </c>
      <c r="O690" s="76" t="s">
        <v>209</v>
      </c>
      <c r="U690" s="18" t="s">
        <v>210</v>
      </c>
      <c r="W690" s="45"/>
      <c r="X690" s="80" t="s">
        <v>210</v>
      </c>
      <c r="Z690" s="45"/>
      <c r="AF690" s="24"/>
      <c r="AG690" s="145" t="s">
        <v>536</v>
      </c>
    </row>
    <row r="691" spans="2:33" ht="22.5" x14ac:dyDescent="0.2">
      <c r="B691" s="18" t="s">
        <v>128</v>
      </c>
      <c r="C691" s="62" t="s">
        <v>74</v>
      </c>
      <c r="E691" s="63" t="s">
        <v>264</v>
      </c>
      <c r="G691" s="185" t="s">
        <v>265</v>
      </c>
      <c r="H691" s="186" t="s">
        <v>259</v>
      </c>
      <c r="I691" s="64" t="s">
        <v>260</v>
      </c>
      <c r="J691" s="76" t="s">
        <v>211</v>
      </c>
      <c r="K691" s="79" t="s">
        <v>125</v>
      </c>
      <c r="L691" s="76" t="s">
        <v>208</v>
      </c>
      <c r="O691" s="76" t="s">
        <v>213</v>
      </c>
      <c r="U691" s="18" t="s">
        <v>214</v>
      </c>
      <c r="W691" s="45"/>
      <c r="X691" s="80" t="s">
        <v>214</v>
      </c>
      <c r="Z691" s="45"/>
      <c r="AF691" s="24"/>
      <c r="AG691" s="145" t="s">
        <v>535</v>
      </c>
    </row>
    <row r="692" spans="2:33" ht="33.75" x14ac:dyDescent="0.2">
      <c r="B692" s="18" t="s">
        <v>129</v>
      </c>
      <c r="C692" s="62" t="s">
        <v>75</v>
      </c>
      <c r="E692" s="63" t="s">
        <v>266</v>
      </c>
      <c r="G692" s="185" t="s">
        <v>269</v>
      </c>
      <c r="H692" s="186" t="s">
        <v>270</v>
      </c>
      <c r="I692" s="64" t="s">
        <v>260</v>
      </c>
      <c r="J692" s="76" t="s">
        <v>215</v>
      </c>
      <c r="K692" s="79" t="s">
        <v>233</v>
      </c>
      <c r="L692" s="76" t="s">
        <v>212</v>
      </c>
      <c r="O692" s="76" t="s">
        <v>217</v>
      </c>
      <c r="U692" s="18" t="s">
        <v>218</v>
      </c>
      <c r="W692" s="45"/>
      <c r="X692" s="80" t="s">
        <v>218</v>
      </c>
      <c r="Z692" s="45"/>
      <c r="AF692" s="24"/>
    </row>
    <row r="693" spans="2:33" x14ac:dyDescent="0.2">
      <c r="B693" s="18" t="s">
        <v>130</v>
      </c>
      <c r="C693" s="62" t="s">
        <v>76</v>
      </c>
      <c r="E693" s="63" t="s">
        <v>267</v>
      </c>
      <c r="G693" s="185" t="s">
        <v>639</v>
      </c>
      <c r="H693" s="186" t="s">
        <v>270</v>
      </c>
      <c r="I693" s="64" t="s">
        <v>260</v>
      </c>
      <c r="J693" s="76" t="s">
        <v>219</v>
      </c>
      <c r="K693" s="79" t="s">
        <v>126</v>
      </c>
      <c r="L693" s="76" t="s">
        <v>216</v>
      </c>
      <c r="O693" s="76" t="s">
        <v>221</v>
      </c>
      <c r="W693" s="45"/>
      <c r="X693" s="24"/>
      <c r="Z693" s="45"/>
      <c r="AF693" s="24"/>
    </row>
    <row r="694" spans="2:33" ht="22.5" x14ac:dyDescent="0.2">
      <c r="B694" s="18" t="s">
        <v>131</v>
      </c>
      <c r="C694" s="62" t="s">
        <v>77</v>
      </c>
      <c r="E694" s="63" t="s">
        <v>271</v>
      </c>
      <c r="G694" s="185" t="s">
        <v>274</v>
      </c>
      <c r="H694" s="186" t="s">
        <v>270</v>
      </c>
      <c r="I694" s="64" t="s">
        <v>260</v>
      </c>
      <c r="K694" s="79" t="s">
        <v>235</v>
      </c>
      <c r="L694" s="76" t="s">
        <v>220</v>
      </c>
      <c r="W694" s="45"/>
      <c r="X694" s="24"/>
      <c r="Z694" s="45"/>
      <c r="AF694" s="24"/>
    </row>
    <row r="695" spans="2:33" x14ac:dyDescent="0.2">
      <c r="B695" s="18" t="s">
        <v>132</v>
      </c>
      <c r="C695" s="62" t="s">
        <v>231</v>
      </c>
      <c r="E695" s="63" t="s">
        <v>272</v>
      </c>
      <c r="G695" s="185" t="s">
        <v>276</v>
      </c>
      <c r="H695" s="186" t="s">
        <v>263</v>
      </c>
      <c r="I695" s="64" t="s">
        <v>260</v>
      </c>
      <c r="K695" s="79" t="s">
        <v>236</v>
      </c>
      <c r="W695" s="45"/>
      <c r="X695" s="24"/>
      <c r="Z695" s="45"/>
      <c r="AF695" s="24"/>
    </row>
    <row r="696" spans="2:33" x14ac:dyDescent="0.2">
      <c r="B696" s="18" t="s">
        <v>133</v>
      </c>
      <c r="E696" s="64" t="s">
        <v>273</v>
      </c>
      <c r="G696" s="185" t="s">
        <v>278</v>
      </c>
      <c r="H696" s="186" t="s">
        <v>259</v>
      </c>
      <c r="I696" s="64" t="s">
        <v>260</v>
      </c>
      <c r="L696" s="42"/>
      <c r="X696" s="24"/>
      <c r="Y696" s="45"/>
      <c r="AA696" s="24"/>
      <c r="AG696" s="45"/>
    </row>
    <row r="697" spans="2:33" x14ac:dyDescent="0.2">
      <c r="B697" s="18" t="s">
        <v>134</v>
      </c>
      <c r="E697" s="64" t="s">
        <v>275</v>
      </c>
      <c r="G697" s="185" t="s">
        <v>280</v>
      </c>
      <c r="H697" s="186" t="s">
        <v>259</v>
      </c>
      <c r="I697" s="64" t="s">
        <v>260</v>
      </c>
      <c r="L697" s="42"/>
      <c r="X697" s="24"/>
      <c r="Y697" s="45"/>
      <c r="AA697" s="24"/>
      <c r="AG697" s="45"/>
    </row>
    <row r="698" spans="2:33" x14ac:dyDescent="0.2">
      <c r="B698" s="18" t="s">
        <v>135</v>
      </c>
      <c r="E698" s="64" t="s">
        <v>277</v>
      </c>
      <c r="G698" s="185" t="s">
        <v>282</v>
      </c>
      <c r="H698" s="186" t="s">
        <v>259</v>
      </c>
      <c r="I698" s="64" t="s">
        <v>260</v>
      </c>
      <c r="L698" s="42"/>
      <c r="X698" s="24"/>
      <c r="Y698" s="45"/>
      <c r="AA698" s="24"/>
      <c r="AG698" s="45"/>
    </row>
    <row r="699" spans="2:33" x14ac:dyDescent="0.2">
      <c r="B699" s="18" t="s">
        <v>136</v>
      </c>
      <c r="E699" s="64" t="s">
        <v>279</v>
      </c>
      <c r="G699" s="185" t="s">
        <v>284</v>
      </c>
      <c r="H699" s="186" t="s">
        <v>270</v>
      </c>
      <c r="I699" s="64" t="s">
        <v>260</v>
      </c>
      <c r="L699" s="42"/>
      <c r="X699" s="24"/>
      <c r="Y699" s="45"/>
      <c r="AA699" s="24"/>
      <c r="AG699" s="45"/>
    </row>
    <row r="700" spans="2:33" x14ac:dyDescent="0.2">
      <c r="B700" s="18" t="s">
        <v>137</v>
      </c>
      <c r="E700" s="64" t="s">
        <v>281</v>
      </c>
      <c r="G700" s="185" t="s">
        <v>286</v>
      </c>
      <c r="H700" s="186" t="s">
        <v>259</v>
      </c>
      <c r="I700" s="64" t="s">
        <v>260</v>
      </c>
      <c r="L700" s="42"/>
      <c r="X700" s="24"/>
      <c r="Y700" s="45"/>
      <c r="AA700" s="24"/>
      <c r="AG700" s="45"/>
    </row>
    <row r="701" spans="2:33" x14ac:dyDescent="0.2">
      <c r="B701" s="18" t="s">
        <v>138</v>
      </c>
      <c r="E701" s="64" t="s">
        <v>283</v>
      </c>
      <c r="G701" s="185" t="s">
        <v>288</v>
      </c>
      <c r="H701" s="186" t="s">
        <v>640</v>
      </c>
      <c r="I701" s="64" t="s">
        <v>260</v>
      </c>
      <c r="J701" s="24"/>
      <c r="L701" s="42"/>
      <c r="X701" s="24"/>
      <c r="Y701" s="45"/>
      <c r="AA701" s="24"/>
      <c r="AG701" s="45"/>
    </row>
    <row r="702" spans="2:33" ht="22.5" x14ac:dyDescent="0.2">
      <c r="B702" s="18" t="s">
        <v>139</v>
      </c>
      <c r="E702" s="64" t="s">
        <v>285</v>
      </c>
      <c r="G702" s="185" t="s">
        <v>291</v>
      </c>
      <c r="H702" s="186" t="s">
        <v>263</v>
      </c>
      <c r="I702" s="64" t="s">
        <v>260</v>
      </c>
      <c r="L702" s="42"/>
      <c r="X702" s="24"/>
      <c r="Y702" s="45"/>
      <c r="AA702" s="24"/>
      <c r="AG702" s="45"/>
    </row>
    <row r="703" spans="2:33" x14ac:dyDescent="0.2">
      <c r="B703" s="18" t="s">
        <v>140</v>
      </c>
      <c r="E703" s="64" t="s">
        <v>287</v>
      </c>
      <c r="G703" s="185" t="s">
        <v>293</v>
      </c>
      <c r="H703" s="186" t="s">
        <v>263</v>
      </c>
      <c r="I703" s="64" t="s">
        <v>260</v>
      </c>
      <c r="L703" s="42"/>
      <c r="X703" s="24"/>
      <c r="Y703" s="45"/>
      <c r="AA703" s="24"/>
      <c r="AG703" s="45"/>
    </row>
    <row r="704" spans="2:33" x14ac:dyDescent="0.2">
      <c r="B704" s="18" t="s">
        <v>141</v>
      </c>
      <c r="E704" s="64" t="s">
        <v>289</v>
      </c>
      <c r="G704" s="185" t="s">
        <v>295</v>
      </c>
      <c r="H704" s="186" t="s">
        <v>259</v>
      </c>
      <c r="I704" s="64" t="s">
        <v>260</v>
      </c>
      <c r="L704" s="42"/>
      <c r="X704" s="24"/>
      <c r="Y704" s="45"/>
      <c r="AA704" s="24"/>
      <c r="AG704" s="45"/>
    </row>
    <row r="705" spans="1:33" x14ac:dyDescent="0.2">
      <c r="B705" s="18" t="s">
        <v>142</v>
      </c>
      <c r="E705" s="64" t="s">
        <v>290</v>
      </c>
      <c r="G705" s="185" t="s">
        <v>297</v>
      </c>
      <c r="H705" s="186" t="s">
        <v>259</v>
      </c>
      <c r="I705" s="64" t="s">
        <v>260</v>
      </c>
      <c r="L705" s="42"/>
      <c r="X705" s="24"/>
      <c r="Y705" s="45"/>
      <c r="AA705" s="24"/>
      <c r="AG705" s="45"/>
    </row>
    <row r="706" spans="1:33" ht="22.5" x14ac:dyDescent="0.2">
      <c r="B706" s="18" t="s">
        <v>143</v>
      </c>
      <c r="E706" s="64" t="s">
        <v>292</v>
      </c>
      <c r="G706" s="185" t="s">
        <v>298</v>
      </c>
      <c r="H706" s="186" t="s">
        <v>263</v>
      </c>
      <c r="I706" s="64" t="s">
        <v>260</v>
      </c>
      <c r="L706" s="42"/>
      <c r="X706" s="24"/>
      <c r="Y706" s="45"/>
      <c r="AA706" s="24"/>
      <c r="AG706" s="45"/>
    </row>
    <row r="707" spans="1:33" x14ac:dyDescent="0.2">
      <c r="B707" s="18" t="s">
        <v>144</v>
      </c>
      <c r="E707" s="64" t="s">
        <v>294</v>
      </c>
      <c r="G707" s="185" t="s">
        <v>299</v>
      </c>
      <c r="H707" s="186" t="s">
        <v>300</v>
      </c>
      <c r="I707" s="64" t="s">
        <v>260</v>
      </c>
      <c r="L707" s="42"/>
      <c r="X707" s="24"/>
      <c r="Y707" s="45"/>
      <c r="AA707" s="24"/>
      <c r="AG707" s="45"/>
    </row>
    <row r="708" spans="1:33" ht="33.75" x14ac:dyDescent="0.2">
      <c r="B708" s="18" t="s">
        <v>145</v>
      </c>
      <c r="E708" s="64" t="s">
        <v>296</v>
      </c>
      <c r="G708" s="185" t="s">
        <v>301</v>
      </c>
      <c r="H708" s="186" t="s">
        <v>259</v>
      </c>
      <c r="I708" s="64" t="s">
        <v>260</v>
      </c>
      <c r="L708" s="42"/>
      <c r="X708" s="24"/>
      <c r="Y708" s="45"/>
      <c r="AA708" s="24"/>
      <c r="AG708" s="45"/>
    </row>
    <row r="709" spans="1:33" x14ac:dyDescent="0.2">
      <c r="B709" s="18" t="s">
        <v>146</v>
      </c>
      <c r="G709" s="185" t="s">
        <v>302</v>
      </c>
      <c r="H709" s="186" t="s">
        <v>270</v>
      </c>
      <c r="I709" s="64" t="s">
        <v>260</v>
      </c>
      <c r="L709" s="42"/>
      <c r="X709" s="24"/>
      <c r="Y709" s="45"/>
      <c r="AA709" s="24"/>
      <c r="AG709" s="45"/>
    </row>
    <row r="710" spans="1:33" x14ac:dyDescent="0.2">
      <c r="B710" s="18" t="s">
        <v>147</v>
      </c>
      <c r="G710" s="208" t="s">
        <v>303</v>
      </c>
      <c r="H710" s="186" t="s">
        <v>640</v>
      </c>
      <c r="I710" s="64" t="s">
        <v>260</v>
      </c>
      <c r="L710" s="42"/>
      <c r="X710" s="24"/>
      <c r="Y710" s="45"/>
      <c r="AA710" s="24"/>
      <c r="AG710" s="45"/>
    </row>
    <row r="711" spans="1:33" x14ac:dyDescent="0.2">
      <c r="B711" s="18" t="s">
        <v>148</v>
      </c>
      <c r="G711" s="185" t="s">
        <v>304</v>
      </c>
      <c r="H711" s="186" t="s">
        <v>263</v>
      </c>
      <c r="I711" s="64" t="s">
        <v>260</v>
      </c>
      <c r="L711" s="42"/>
      <c r="X711" s="24"/>
      <c r="Y711" s="45"/>
      <c r="AA711" s="24"/>
      <c r="AG711" s="45"/>
    </row>
    <row r="712" spans="1:33" x14ac:dyDescent="0.2">
      <c r="A712"/>
      <c r="B712" s="18" t="s">
        <v>149</v>
      </c>
      <c r="G712" s="185" t="s">
        <v>305</v>
      </c>
      <c r="H712" s="186" t="s">
        <v>270</v>
      </c>
      <c r="I712" s="64" t="s">
        <v>260</v>
      </c>
      <c r="L712" s="42"/>
      <c r="X712" s="24"/>
      <c r="Y712" s="45"/>
      <c r="AA712" s="24"/>
      <c r="AG712" s="45"/>
    </row>
    <row r="713" spans="1:33" x14ac:dyDescent="0.2">
      <c r="A713"/>
      <c r="B713" s="18" t="s">
        <v>152</v>
      </c>
      <c r="G713" s="185" t="s">
        <v>306</v>
      </c>
      <c r="H713" s="186" t="s">
        <v>640</v>
      </c>
      <c r="I713" s="64" t="s">
        <v>260</v>
      </c>
      <c r="J713" s="24"/>
      <c r="L713" s="42"/>
      <c r="X713" s="24"/>
      <c r="Y713" s="45"/>
      <c r="AA713" s="24"/>
      <c r="AG713" s="45"/>
    </row>
    <row r="714" spans="1:33" x14ac:dyDescent="0.2">
      <c r="A714"/>
      <c r="B714" s="18" t="s">
        <v>621</v>
      </c>
      <c r="G714" s="185" t="s">
        <v>307</v>
      </c>
      <c r="H714" s="186" t="s">
        <v>270</v>
      </c>
      <c r="I714" s="64" t="s">
        <v>260</v>
      </c>
      <c r="J714" s="24"/>
      <c r="L714" s="42"/>
      <c r="X714" s="24"/>
      <c r="Y714" s="45"/>
      <c r="AA714" s="24"/>
      <c r="AG714" s="45"/>
    </row>
    <row r="715" spans="1:33" x14ac:dyDescent="0.2">
      <c r="A715"/>
      <c r="B715" s="18" t="s">
        <v>171</v>
      </c>
      <c r="G715" s="185" t="s">
        <v>308</v>
      </c>
      <c r="H715" s="186" t="s">
        <v>270</v>
      </c>
      <c r="I715" s="64" t="s">
        <v>260</v>
      </c>
      <c r="J715" s="24"/>
      <c r="L715" s="42"/>
      <c r="X715" s="24"/>
      <c r="Y715" s="45"/>
      <c r="AA715" s="24"/>
      <c r="AG715" s="45"/>
    </row>
    <row r="716" spans="1:33" x14ac:dyDescent="0.2">
      <c r="A716"/>
      <c r="B716" s="18" t="s">
        <v>172</v>
      </c>
      <c r="G716" s="185" t="s">
        <v>309</v>
      </c>
      <c r="H716" s="186" t="s">
        <v>270</v>
      </c>
      <c r="I716" s="64" t="s">
        <v>260</v>
      </c>
      <c r="J716" s="24"/>
      <c r="L716" s="42"/>
      <c r="X716" s="24"/>
      <c r="Y716" s="45"/>
      <c r="AA716" s="24"/>
      <c r="AG716" s="45"/>
    </row>
    <row r="717" spans="1:33" x14ac:dyDescent="0.2">
      <c r="A717"/>
      <c r="B717" s="18" t="s">
        <v>175</v>
      </c>
      <c r="G717" s="185" t="s">
        <v>310</v>
      </c>
      <c r="H717" s="186" t="s">
        <v>259</v>
      </c>
      <c r="I717" s="64" t="s">
        <v>260</v>
      </c>
      <c r="J717" s="24"/>
      <c r="L717" s="42"/>
      <c r="X717" s="24"/>
      <c r="Y717" s="45"/>
      <c r="AA717" s="24"/>
      <c r="AG717" s="45"/>
    </row>
    <row r="718" spans="1:33" x14ac:dyDescent="0.2">
      <c r="A718"/>
      <c r="B718" s="18" t="s">
        <v>176</v>
      </c>
      <c r="G718" s="185" t="s">
        <v>311</v>
      </c>
      <c r="H718" s="186" t="s">
        <v>263</v>
      </c>
      <c r="I718" s="64" t="s">
        <v>260</v>
      </c>
      <c r="J718" s="24"/>
      <c r="L718" s="42"/>
      <c r="X718" s="24"/>
      <c r="Y718" s="45"/>
      <c r="AA718" s="24"/>
      <c r="AG718" s="45"/>
    </row>
    <row r="719" spans="1:33" x14ac:dyDescent="0.2">
      <c r="A719"/>
      <c r="B719" s="18" t="s">
        <v>177</v>
      </c>
      <c r="G719" s="185" t="s">
        <v>312</v>
      </c>
      <c r="H719" s="186" t="s">
        <v>313</v>
      </c>
      <c r="I719" s="64" t="s">
        <v>260</v>
      </c>
      <c r="J719" s="24"/>
      <c r="L719" s="42"/>
      <c r="X719" s="24"/>
      <c r="Y719" s="45"/>
      <c r="AA719" s="24"/>
      <c r="AG719" s="45"/>
    </row>
    <row r="720" spans="1:33" ht="22.5" x14ac:dyDescent="0.2">
      <c r="A720"/>
      <c r="B720" s="18" t="s">
        <v>173</v>
      </c>
      <c r="G720" s="185" t="s">
        <v>314</v>
      </c>
      <c r="H720" s="186" t="s">
        <v>263</v>
      </c>
      <c r="I720" s="64" t="s">
        <v>260</v>
      </c>
      <c r="J720" s="24"/>
      <c r="L720" s="42"/>
      <c r="X720" s="24"/>
      <c r="Y720" s="45"/>
      <c r="AA720" s="24"/>
      <c r="AG720" s="45"/>
    </row>
    <row r="721" spans="1:33" x14ac:dyDescent="0.2">
      <c r="A721"/>
      <c r="B721" s="18" t="s">
        <v>174</v>
      </c>
      <c r="G721" s="185" t="s">
        <v>641</v>
      </c>
      <c r="H721" s="186" t="s">
        <v>259</v>
      </c>
      <c r="I721" s="64" t="s">
        <v>260</v>
      </c>
      <c r="J721" s="24"/>
      <c r="L721" s="42"/>
      <c r="X721" s="24"/>
      <c r="Y721" s="45"/>
      <c r="AA721" s="24"/>
      <c r="AG721" s="45"/>
    </row>
    <row r="722" spans="1:33" ht="22.5" x14ac:dyDescent="0.2">
      <c r="A722"/>
      <c r="B722" s="18" t="s">
        <v>178</v>
      </c>
      <c r="G722" s="185" t="s">
        <v>315</v>
      </c>
      <c r="H722" s="186" t="s">
        <v>259</v>
      </c>
      <c r="I722" s="64" t="s">
        <v>260</v>
      </c>
      <c r="J722" s="24"/>
      <c r="L722" s="42"/>
      <c r="X722" s="24"/>
      <c r="Y722" s="45"/>
      <c r="AA722" s="24"/>
      <c r="AG722" s="45"/>
    </row>
    <row r="723" spans="1:33" x14ac:dyDescent="0.2">
      <c r="A723"/>
      <c r="B723" s="18" t="s">
        <v>622</v>
      </c>
      <c r="G723" s="185" t="s">
        <v>316</v>
      </c>
      <c r="H723" s="186" t="s">
        <v>263</v>
      </c>
      <c r="I723" s="64" t="s">
        <v>260</v>
      </c>
      <c r="J723" s="24"/>
      <c r="L723" s="42"/>
      <c r="X723" s="24"/>
      <c r="Y723" s="45"/>
      <c r="AA723" s="24"/>
      <c r="AG723" s="45"/>
    </row>
    <row r="724" spans="1:33" x14ac:dyDescent="0.2">
      <c r="A724"/>
      <c r="B724" s="18" t="s">
        <v>188</v>
      </c>
      <c r="G724" s="185" t="s">
        <v>317</v>
      </c>
      <c r="H724" s="186" t="s">
        <v>259</v>
      </c>
      <c r="I724" s="64" t="s">
        <v>260</v>
      </c>
      <c r="J724" s="24"/>
      <c r="L724" s="42"/>
      <c r="X724" s="24"/>
      <c r="Y724" s="45"/>
      <c r="AA724" s="24"/>
      <c r="AG724" s="45"/>
    </row>
    <row r="725" spans="1:33" ht="22.5" x14ac:dyDescent="0.2">
      <c r="A725"/>
      <c r="B725" s="18" t="s">
        <v>624</v>
      </c>
      <c r="G725" s="185" t="s">
        <v>318</v>
      </c>
      <c r="H725" s="186" t="s">
        <v>640</v>
      </c>
      <c r="I725" s="64" t="s">
        <v>260</v>
      </c>
      <c r="J725" s="24"/>
      <c r="L725" s="42"/>
      <c r="X725" s="24"/>
      <c r="Y725" s="45"/>
      <c r="AA725" s="24"/>
      <c r="AG725" s="45"/>
    </row>
    <row r="726" spans="1:33" ht="22.5" x14ac:dyDescent="0.2">
      <c r="A726"/>
      <c r="B726" s="18" t="s">
        <v>623</v>
      </c>
      <c r="G726" s="185" t="s">
        <v>319</v>
      </c>
      <c r="H726" s="186" t="s">
        <v>259</v>
      </c>
      <c r="I726" s="64" t="s">
        <v>260</v>
      </c>
      <c r="J726" s="24"/>
      <c r="L726" s="42"/>
      <c r="X726" s="24"/>
      <c r="Y726" s="45"/>
      <c r="AA726" s="24"/>
      <c r="AG726" s="45"/>
    </row>
    <row r="727" spans="1:33" x14ac:dyDescent="0.2">
      <c r="A727"/>
      <c r="B727" s="18" t="s">
        <v>625</v>
      </c>
      <c r="G727" s="185" t="s">
        <v>320</v>
      </c>
      <c r="H727" s="186" t="s">
        <v>270</v>
      </c>
      <c r="I727" s="64" t="s">
        <v>260</v>
      </c>
      <c r="J727" s="24"/>
      <c r="L727" s="42"/>
      <c r="X727" s="24"/>
      <c r="Y727" s="45"/>
      <c r="AA727" s="24"/>
      <c r="AG727" s="45"/>
    </row>
    <row r="728" spans="1:33" x14ac:dyDescent="0.2">
      <c r="A728"/>
      <c r="B728" s="18" t="s">
        <v>626</v>
      </c>
      <c r="G728" s="185" t="s">
        <v>321</v>
      </c>
      <c r="H728" s="186" t="s">
        <v>263</v>
      </c>
      <c r="I728" s="64" t="s">
        <v>260</v>
      </c>
      <c r="J728" s="24"/>
      <c r="L728" s="42"/>
      <c r="X728" s="24"/>
      <c r="Y728" s="45"/>
      <c r="AA728" s="24"/>
      <c r="AG728" s="45"/>
    </row>
    <row r="729" spans="1:33" ht="22.5" x14ac:dyDescent="0.2">
      <c r="A729"/>
      <c r="B729" s="18" t="s">
        <v>627</v>
      </c>
      <c r="G729" s="185" t="s">
        <v>322</v>
      </c>
      <c r="H729" s="186" t="s">
        <v>263</v>
      </c>
      <c r="I729" s="64" t="s">
        <v>260</v>
      </c>
      <c r="J729" s="24"/>
      <c r="L729" s="42"/>
      <c r="X729" s="24"/>
      <c r="Y729" s="45"/>
      <c r="AA729" s="24"/>
      <c r="AG729" s="45"/>
    </row>
    <row r="730" spans="1:33" x14ac:dyDescent="0.2">
      <c r="A730"/>
      <c r="B730" s="18" t="s">
        <v>628</v>
      </c>
      <c r="G730" s="185" t="s">
        <v>642</v>
      </c>
      <c r="H730" s="186" t="s">
        <v>259</v>
      </c>
      <c r="I730" s="64" t="s">
        <v>260</v>
      </c>
      <c r="J730" s="24"/>
      <c r="L730" s="42"/>
      <c r="X730" s="24"/>
      <c r="Y730" s="45"/>
      <c r="AA730" s="24"/>
      <c r="AG730" s="45"/>
    </row>
    <row r="731" spans="1:33" x14ac:dyDescent="0.2">
      <c r="A731"/>
      <c r="B731" s="18" t="s">
        <v>189</v>
      </c>
      <c r="G731" s="185" t="s">
        <v>323</v>
      </c>
      <c r="H731" s="186" t="s">
        <v>300</v>
      </c>
      <c r="I731" s="64" t="s">
        <v>260</v>
      </c>
      <c r="J731" s="24"/>
      <c r="L731" s="42"/>
      <c r="X731" s="24"/>
      <c r="Y731" s="45"/>
      <c r="AA731" s="24"/>
      <c r="AG731" s="45"/>
    </row>
    <row r="732" spans="1:33" ht="22.5" x14ac:dyDescent="0.2">
      <c r="A732"/>
      <c r="B732" s="18" t="s">
        <v>190</v>
      </c>
      <c r="G732" s="185" t="s">
        <v>324</v>
      </c>
      <c r="H732" s="186" t="s">
        <v>313</v>
      </c>
      <c r="I732" s="64" t="s">
        <v>260</v>
      </c>
      <c r="J732" s="24"/>
      <c r="L732" s="42"/>
      <c r="X732" s="24"/>
      <c r="Y732" s="45"/>
      <c r="AA732" s="24"/>
      <c r="AG732" s="45"/>
    </row>
    <row r="733" spans="1:33" ht="33.75" x14ac:dyDescent="0.2">
      <c r="A733"/>
      <c r="B733" s="18" t="s">
        <v>629</v>
      </c>
      <c r="G733" s="185" t="s">
        <v>325</v>
      </c>
      <c r="H733" s="186" t="s">
        <v>259</v>
      </c>
      <c r="I733" s="64" t="s">
        <v>260</v>
      </c>
      <c r="J733" s="24"/>
      <c r="L733" s="42"/>
      <c r="X733" s="24"/>
      <c r="Y733" s="45"/>
      <c r="AA733" s="24"/>
      <c r="AG733" s="45"/>
    </row>
    <row r="734" spans="1:33" x14ac:dyDescent="0.2">
      <c r="A734"/>
      <c r="B734" s="18" t="s">
        <v>180</v>
      </c>
      <c r="G734" s="185" t="s">
        <v>326</v>
      </c>
      <c r="H734" s="186" t="s">
        <v>263</v>
      </c>
      <c r="I734" s="64" t="s">
        <v>260</v>
      </c>
      <c r="J734" s="24"/>
      <c r="L734" s="42"/>
      <c r="X734" s="24"/>
      <c r="Y734" s="45"/>
      <c r="AA734" s="24"/>
      <c r="AG734" s="45"/>
    </row>
    <row r="735" spans="1:33" ht="45" x14ac:dyDescent="0.2">
      <c r="A735"/>
      <c r="B735" s="18" t="s">
        <v>153</v>
      </c>
      <c r="G735" s="185" t="s">
        <v>327</v>
      </c>
      <c r="H735" s="186" t="s">
        <v>263</v>
      </c>
      <c r="I735" s="64" t="s">
        <v>260</v>
      </c>
      <c r="J735" s="24"/>
      <c r="L735" s="42"/>
      <c r="X735" s="24"/>
      <c r="Y735" s="45"/>
      <c r="AA735" s="24"/>
      <c r="AG735" s="45"/>
    </row>
    <row r="736" spans="1:33" ht="33.75" x14ac:dyDescent="0.2">
      <c r="A736"/>
      <c r="B736" s="18" t="s">
        <v>181</v>
      </c>
      <c r="G736" s="185" t="s">
        <v>328</v>
      </c>
      <c r="H736" s="186" t="s">
        <v>263</v>
      </c>
      <c r="I736" s="64" t="s">
        <v>260</v>
      </c>
      <c r="J736" s="24"/>
      <c r="L736" s="42"/>
      <c r="X736" s="24"/>
      <c r="Y736" s="45"/>
      <c r="AA736" s="24"/>
      <c r="AG736" s="45"/>
    </row>
    <row r="737" spans="1:33" ht="22.5" x14ac:dyDescent="0.2">
      <c r="A737"/>
      <c r="B737" s="18" t="s">
        <v>154</v>
      </c>
      <c r="G737" s="185" t="s">
        <v>329</v>
      </c>
      <c r="H737" s="186" t="s">
        <v>270</v>
      </c>
      <c r="I737" s="64" t="s">
        <v>260</v>
      </c>
      <c r="J737" s="24"/>
      <c r="L737" s="42"/>
      <c r="X737" s="24"/>
      <c r="Y737" s="45"/>
      <c r="AA737" s="24"/>
      <c r="AG737" s="45"/>
    </row>
    <row r="738" spans="1:33" x14ac:dyDescent="0.2">
      <c r="A738"/>
      <c r="B738" s="18" t="s">
        <v>182</v>
      </c>
      <c r="G738" s="185" t="s">
        <v>330</v>
      </c>
      <c r="H738" s="186" t="s">
        <v>259</v>
      </c>
      <c r="I738" s="64" t="s">
        <v>260</v>
      </c>
      <c r="J738" s="24"/>
      <c r="L738" s="42"/>
      <c r="X738" s="24"/>
      <c r="Y738" s="45"/>
      <c r="AA738" s="24"/>
      <c r="AG738" s="45"/>
    </row>
    <row r="739" spans="1:33" ht="33.75" x14ac:dyDescent="0.2">
      <c r="A739"/>
      <c r="B739" s="18" t="s">
        <v>179</v>
      </c>
      <c r="G739" s="185" t="s">
        <v>331</v>
      </c>
      <c r="H739" s="186" t="s">
        <v>270</v>
      </c>
      <c r="I739" s="64" t="s">
        <v>260</v>
      </c>
      <c r="J739" s="24"/>
      <c r="L739" s="42"/>
      <c r="X739" s="24"/>
      <c r="Y739" s="45"/>
      <c r="AA739" s="24"/>
      <c r="AG739" s="45"/>
    </row>
    <row r="740" spans="1:33" ht="22.5" x14ac:dyDescent="0.2">
      <c r="A740"/>
      <c r="B740" s="18" t="s">
        <v>183</v>
      </c>
      <c r="G740" s="185" t="s">
        <v>332</v>
      </c>
      <c r="H740" s="186" t="s">
        <v>270</v>
      </c>
      <c r="I740" s="64" t="s">
        <v>260</v>
      </c>
      <c r="J740" s="24"/>
      <c r="L740" s="42"/>
      <c r="X740" s="24"/>
      <c r="Y740" s="45"/>
      <c r="AA740" s="24"/>
      <c r="AG740" s="45"/>
    </row>
    <row r="741" spans="1:33" ht="22.5" x14ac:dyDescent="0.2">
      <c r="B741" s="18" t="s">
        <v>155</v>
      </c>
      <c r="G741" s="185" t="s">
        <v>333</v>
      </c>
      <c r="H741" s="186" t="s">
        <v>300</v>
      </c>
      <c r="I741" s="64" t="s">
        <v>260</v>
      </c>
      <c r="J741" s="24"/>
      <c r="L741" s="42"/>
      <c r="X741" s="24"/>
      <c r="Y741" s="45"/>
      <c r="AA741" s="24"/>
      <c r="AG741" s="45"/>
    </row>
    <row r="742" spans="1:33" ht="33.75" x14ac:dyDescent="0.2">
      <c r="B742" s="18" t="s">
        <v>633</v>
      </c>
      <c r="G742" s="185" t="s">
        <v>334</v>
      </c>
      <c r="H742" s="186" t="s">
        <v>263</v>
      </c>
      <c r="I742" s="64" t="s">
        <v>260</v>
      </c>
      <c r="J742" s="24"/>
      <c r="L742" s="42"/>
      <c r="X742" s="24"/>
      <c r="Y742" s="45"/>
      <c r="AA742" s="24"/>
      <c r="AG742" s="45"/>
    </row>
    <row r="743" spans="1:33" ht="45" x14ac:dyDescent="0.2">
      <c r="B743" s="18" t="s">
        <v>634</v>
      </c>
      <c r="G743" s="185" t="s">
        <v>335</v>
      </c>
      <c r="H743" s="186" t="s">
        <v>263</v>
      </c>
      <c r="I743" s="64" t="s">
        <v>260</v>
      </c>
      <c r="J743" s="24"/>
      <c r="L743" s="42"/>
      <c r="X743" s="24"/>
      <c r="Y743" s="45"/>
      <c r="AA743" s="24"/>
      <c r="AG743" s="45"/>
    </row>
    <row r="744" spans="1:33" ht="33.75" x14ac:dyDescent="0.2">
      <c r="B744" s="18" t="s">
        <v>156</v>
      </c>
      <c r="G744" s="185" t="s">
        <v>336</v>
      </c>
      <c r="H744" s="186" t="s">
        <v>263</v>
      </c>
      <c r="I744" s="64" t="s">
        <v>260</v>
      </c>
      <c r="J744" s="24"/>
      <c r="L744" s="42"/>
      <c r="X744" s="24"/>
      <c r="Y744" s="45"/>
      <c r="AA744" s="24"/>
      <c r="AG744" s="45"/>
    </row>
    <row r="745" spans="1:33" ht="22.5" x14ac:dyDescent="0.2">
      <c r="B745" s="18" t="s">
        <v>157</v>
      </c>
      <c r="G745" s="185" t="s">
        <v>337</v>
      </c>
      <c r="H745" s="186" t="s">
        <v>259</v>
      </c>
      <c r="I745" s="64" t="s">
        <v>260</v>
      </c>
      <c r="J745" s="24"/>
      <c r="L745" s="42"/>
      <c r="X745" s="24"/>
      <c r="Y745" s="45"/>
      <c r="AA745" s="24"/>
      <c r="AG745" s="45"/>
    </row>
    <row r="746" spans="1:33" ht="33.75" x14ac:dyDescent="0.2">
      <c r="B746" s="18" t="s">
        <v>184</v>
      </c>
      <c r="G746" s="185" t="s">
        <v>338</v>
      </c>
      <c r="H746" s="186" t="s">
        <v>259</v>
      </c>
      <c r="I746" s="64" t="s">
        <v>260</v>
      </c>
      <c r="J746" s="24"/>
      <c r="L746" s="42"/>
      <c r="X746" s="24"/>
      <c r="Y746" s="45"/>
      <c r="AA746" s="24"/>
      <c r="AG746" s="45"/>
    </row>
    <row r="747" spans="1:33" ht="33.75" x14ac:dyDescent="0.2">
      <c r="A747"/>
      <c r="B747" s="18" t="s">
        <v>158</v>
      </c>
      <c r="G747" s="185" t="s">
        <v>339</v>
      </c>
      <c r="H747" s="186" t="s">
        <v>259</v>
      </c>
      <c r="I747" s="64" t="s">
        <v>260</v>
      </c>
      <c r="J747" s="24"/>
      <c r="L747" s="42"/>
      <c r="X747" s="24"/>
      <c r="Y747" s="45"/>
      <c r="AA747" s="24"/>
      <c r="AG747" s="45"/>
    </row>
    <row r="748" spans="1:33" x14ac:dyDescent="0.2">
      <c r="A748"/>
      <c r="B748" s="18" t="s">
        <v>159</v>
      </c>
      <c r="G748" s="185" t="s">
        <v>643</v>
      </c>
      <c r="H748" s="186" t="s">
        <v>259</v>
      </c>
      <c r="I748" s="64" t="s">
        <v>260</v>
      </c>
      <c r="J748" s="24"/>
      <c r="L748" s="42"/>
      <c r="X748" s="24"/>
      <c r="Y748" s="45"/>
      <c r="AA748" s="24"/>
      <c r="AG748" s="45"/>
    </row>
    <row r="749" spans="1:33" x14ac:dyDescent="0.2">
      <c r="A749"/>
      <c r="B749" s="18" t="s">
        <v>160</v>
      </c>
      <c r="G749" s="185" t="s">
        <v>644</v>
      </c>
      <c r="H749" s="186" t="s">
        <v>259</v>
      </c>
      <c r="I749" s="64" t="s">
        <v>260</v>
      </c>
      <c r="J749" s="24"/>
      <c r="L749" s="42"/>
      <c r="X749" s="24"/>
      <c r="Y749" s="45"/>
      <c r="AA749" s="24"/>
      <c r="AG749" s="45"/>
    </row>
    <row r="750" spans="1:33" ht="22.5" x14ac:dyDescent="0.2">
      <c r="A750"/>
      <c r="B750" s="18" t="s">
        <v>161</v>
      </c>
      <c r="G750" s="185" t="s">
        <v>340</v>
      </c>
      <c r="H750" s="186" t="s">
        <v>313</v>
      </c>
      <c r="I750" s="64" t="s">
        <v>260</v>
      </c>
      <c r="J750" s="24"/>
      <c r="L750" s="42"/>
      <c r="X750" s="24"/>
      <c r="Y750" s="45"/>
      <c r="AA750" s="24"/>
      <c r="AG750" s="45"/>
    </row>
    <row r="751" spans="1:33" ht="33.75" x14ac:dyDescent="0.2">
      <c r="A751"/>
      <c r="B751" s="18" t="s">
        <v>162</v>
      </c>
      <c r="G751" s="185" t="s">
        <v>341</v>
      </c>
      <c r="H751" s="186" t="s">
        <v>263</v>
      </c>
      <c r="I751" s="64" t="s">
        <v>260</v>
      </c>
      <c r="J751" s="24"/>
      <c r="L751" s="42"/>
      <c r="X751" s="24"/>
      <c r="Y751" s="45"/>
      <c r="AA751" s="24"/>
      <c r="AG751" s="45"/>
    </row>
    <row r="752" spans="1:33" x14ac:dyDescent="0.2">
      <c r="A752"/>
      <c r="B752" s="18" t="s">
        <v>163</v>
      </c>
      <c r="G752" s="185" t="s">
        <v>342</v>
      </c>
      <c r="H752" s="186" t="s">
        <v>270</v>
      </c>
      <c r="I752" s="64" t="s">
        <v>260</v>
      </c>
      <c r="J752" s="24"/>
      <c r="L752" s="42"/>
      <c r="X752" s="24"/>
      <c r="Y752" s="45"/>
      <c r="AA752" s="24"/>
      <c r="AG752" s="45"/>
    </row>
    <row r="753" spans="1:33" ht="22.5" x14ac:dyDescent="0.2">
      <c r="A753"/>
      <c r="B753" s="18" t="s">
        <v>164</v>
      </c>
      <c r="G753" s="185" t="s">
        <v>645</v>
      </c>
      <c r="H753" s="186" t="s">
        <v>263</v>
      </c>
      <c r="I753" s="64" t="s">
        <v>260</v>
      </c>
      <c r="J753" s="24"/>
      <c r="L753" s="42"/>
      <c r="X753" s="24"/>
      <c r="Y753" s="45"/>
      <c r="AA753" s="24"/>
      <c r="AG753" s="45"/>
    </row>
    <row r="754" spans="1:33" ht="33.75" x14ac:dyDescent="0.2">
      <c r="A754"/>
      <c r="B754" s="18" t="s">
        <v>185</v>
      </c>
      <c r="G754" s="185" t="s">
        <v>343</v>
      </c>
      <c r="H754" s="186" t="s">
        <v>313</v>
      </c>
      <c r="I754" s="64" t="s">
        <v>260</v>
      </c>
      <c r="J754" s="24"/>
      <c r="L754" s="42"/>
      <c r="X754" s="24"/>
      <c r="Y754" s="45"/>
      <c r="AA754" s="24"/>
      <c r="AG754" s="45"/>
    </row>
    <row r="755" spans="1:33" x14ac:dyDescent="0.2">
      <c r="A755"/>
      <c r="B755" s="18" t="s">
        <v>186</v>
      </c>
      <c r="G755" s="185" t="s">
        <v>344</v>
      </c>
      <c r="H755" s="186" t="s">
        <v>263</v>
      </c>
      <c r="I755" s="64" t="s">
        <v>260</v>
      </c>
      <c r="J755" s="24"/>
      <c r="L755" s="42"/>
      <c r="X755" s="24"/>
      <c r="Y755" s="45"/>
      <c r="AA755" s="24"/>
      <c r="AG755" s="45"/>
    </row>
    <row r="756" spans="1:33" x14ac:dyDescent="0.2">
      <c r="A756"/>
      <c r="B756" s="18" t="s">
        <v>187</v>
      </c>
      <c r="G756" s="185" t="s">
        <v>345</v>
      </c>
      <c r="H756" s="186" t="s">
        <v>263</v>
      </c>
      <c r="I756" s="64" t="s">
        <v>260</v>
      </c>
      <c r="J756" s="24"/>
      <c r="L756" s="42"/>
      <c r="X756" s="24"/>
      <c r="Y756" s="45"/>
      <c r="AA756" s="24"/>
      <c r="AG756" s="45"/>
    </row>
    <row r="757" spans="1:33" x14ac:dyDescent="0.2">
      <c r="B757" s="18" t="s">
        <v>207</v>
      </c>
      <c r="G757" s="185" t="s">
        <v>346</v>
      </c>
      <c r="H757" s="186" t="s">
        <v>313</v>
      </c>
      <c r="I757" s="64" t="s">
        <v>260</v>
      </c>
      <c r="J757" s="24"/>
      <c r="L757" s="42"/>
      <c r="X757" s="24"/>
      <c r="Y757" s="45"/>
      <c r="AA757" s="24"/>
      <c r="AG757" s="45"/>
    </row>
    <row r="758" spans="1:33" ht="22.5" x14ac:dyDescent="0.2">
      <c r="G758" s="185" t="s">
        <v>347</v>
      </c>
      <c r="H758" s="186" t="s">
        <v>259</v>
      </c>
      <c r="I758" s="64" t="s">
        <v>260</v>
      </c>
      <c r="J758" s="24"/>
      <c r="L758" s="42"/>
      <c r="X758" s="24"/>
      <c r="Y758" s="45"/>
      <c r="AA758" s="24"/>
      <c r="AG758" s="45"/>
    </row>
    <row r="759" spans="1:33" ht="22.5" x14ac:dyDescent="0.2">
      <c r="G759" s="185" t="s">
        <v>348</v>
      </c>
      <c r="H759" s="186" t="s">
        <v>270</v>
      </c>
      <c r="I759" s="64" t="s">
        <v>260</v>
      </c>
      <c r="J759" s="24"/>
      <c r="L759" s="42"/>
      <c r="X759" s="24"/>
      <c r="Y759" s="45"/>
      <c r="AA759" s="24"/>
      <c r="AG759" s="45"/>
    </row>
    <row r="760" spans="1:33" x14ac:dyDescent="0.2">
      <c r="G760" s="185" t="s">
        <v>349</v>
      </c>
      <c r="H760" s="186" t="s">
        <v>259</v>
      </c>
      <c r="I760" s="64" t="s">
        <v>260</v>
      </c>
      <c r="J760" s="24"/>
      <c r="L760" s="42"/>
      <c r="X760" s="24"/>
      <c r="Y760" s="45"/>
      <c r="AA760" s="24"/>
      <c r="AG760" s="45"/>
    </row>
    <row r="761" spans="1:33" x14ac:dyDescent="0.2">
      <c r="B761"/>
      <c r="G761" s="208" t="s">
        <v>350</v>
      </c>
      <c r="H761" s="186" t="s">
        <v>270</v>
      </c>
      <c r="I761" s="64" t="s">
        <v>260</v>
      </c>
      <c r="J761" s="24"/>
      <c r="L761" s="42"/>
      <c r="X761" s="24"/>
      <c r="Y761" s="45"/>
      <c r="AA761" s="24"/>
      <c r="AG761" s="45"/>
    </row>
    <row r="762" spans="1:33" ht="33.75" x14ac:dyDescent="0.2">
      <c r="B762"/>
      <c r="G762" s="185" t="s">
        <v>351</v>
      </c>
      <c r="H762" s="186" t="s">
        <v>259</v>
      </c>
      <c r="I762" s="64" t="s">
        <v>260</v>
      </c>
      <c r="J762" s="24"/>
      <c r="L762" s="42"/>
      <c r="X762" s="24"/>
      <c r="Y762" s="45"/>
      <c r="AA762" s="24"/>
      <c r="AG762" s="45"/>
    </row>
    <row r="763" spans="1:33" x14ac:dyDescent="0.2">
      <c r="B763"/>
      <c r="G763" s="185" t="s">
        <v>646</v>
      </c>
      <c r="H763" s="186" t="s">
        <v>259</v>
      </c>
      <c r="I763" s="64" t="s">
        <v>260</v>
      </c>
      <c r="J763" s="24"/>
      <c r="L763" s="42"/>
      <c r="X763" s="24"/>
      <c r="Y763" s="45"/>
      <c r="AA763" s="24"/>
      <c r="AG763" s="45"/>
    </row>
    <row r="764" spans="1:33" x14ac:dyDescent="0.2">
      <c r="B764"/>
      <c r="G764" s="185" t="s">
        <v>352</v>
      </c>
      <c r="H764" s="186" t="s">
        <v>300</v>
      </c>
      <c r="I764" s="64" t="s">
        <v>260</v>
      </c>
      <c r="J764" s="24"/>
      <c r="L764" s="42"/>
      <c r="X764" s="24"/>
      <c r="Y764" s="45"/>
      <c r="AA764" s="24"/>
      <c r="AG764" s="45"/>
    </row>
    <row r="765" spans="1:33" x14ac:dyDescent="0.2">
      <c r="B765"/>
      <c r="G765" s="185" t="s">
        <v>353</v>
      </c>
      <c r="H765" s="186" t="s">
        <v>259</v>
      </c>
      <c r="I765" s="64" t="s">
        <v>260</v>
      </c>
      <c r="J765" s="24"/>
      <c r="L765" s="42"/>
      <c r="X765" s="24"/>
      <c r="Y765" s="45"/>
      <c r="AA765" s="24"/>
      <c r="AG765" s="45"/>
    </row>
    <row r="766" spans="1:33" ht="22.5" x14ac:dyDescent="0.2">
      <c r="B766"/>
      <c r="G766" s="185" t="s">
        <v>354</v>
      </c>
      <c r="H766" s="186" t="s">
        <v>259</v>
      </c>
      <c r="I766" s="64" t="s">
        <v>260</v>
      </c>
      <c r="J766" s="24"/>
      <c r="L766" s="42"/>
      <c r="X766" s="24"/>
      <c r="Y766" s="45"/>
      <c r="AA766" s="24"/>
      <c r="AG766" s="45"/>
    </row>
    <row r="767" spans="1:33" x14ac:dyDescent="0.2">
      <c r="B767"/>
      <c r="G767" s="185" t="s">
        <v>355</v>
      </c>
      <c r="H767" s="186" t="s">
        <v>263</v>
      </c>
      <c r="I767" s="64" t="s">
        <v>260</v>
      </c>
      <c r="J767" s="24"/>
      <c r="L767" s="42"/>
      <c r="X767" s="24"/>
      <c r="Y767" s="45"/>
      <c r="AA767" s="24"/>
      <c r="AG767" s="45"/>
    </row>
    <row r="768" spans="1:33" x14ac:dyDescent="0.2">
      <c r="B768"/>
      <c r="G768" s="185" t="s">
        <v>356</v>
      </c>
      <c r="H768" s="186" t="s">
        <v>259</v>
      </c>
      <c r="I768" s="64" t="s">
        <v>260</v>
      </c>
      <c r="J768" s="24"/>
      <c r="L768" s="42"/>
      <c r="X768" s="24"/>
      <c r="Y768" s="45"/>
      <c r="AA768" s="24"/>
      <c r="AG768" s="45"/>
    </row>
    <row r="769" spans="2:33" x14ac:dyDescent="0.2">
      <c r="B769"/>
      <c r="G769" s="185" t="s">
        <v>357</v>
      </c>
      <c r="H769" s="186" t="s">
        <v>313</v>
      </c>
      <c r="I769" s="64" t="s">
        <v>260</v>
      </c>
      <c r="J769" s="24"/>
      <c r="L769" s="42"/>
      <c r="X769" s="24"/>
      <c r="Y769" s="45"/>
      <c r="AA769" s="24"/>
      <c r="AG769" s="45"/>
    </row>
    <row r="770" spans="2:33" x14ac:dyDescent="0.2">
      <c r="B770"/>
      <c r="G770" s="185" t="s">
        <v>647</v>
      </c>
      <c r="H770" s="186" t="s">
        <v>263</v>
      </c>
      <c r="I770" s="64" t="s">
        <v>260</v>
      </c>
      <c r="J770" s="24"/>
      <c r="L770" s="42"/>
      <c r="X770" s="24"/>
      <c r="Y770" s="45"/>
      <c r="AA770" s="24"/>
      <c r="AG770" s="45"/>
    </row>
    <row r="771" spans="2:33" x14ac:dyDescent="0.2">
      <c r="B771"/>
      <c r="G771" s="185" t="s">
        <v>358</v>
      </c>
      <c r="H771" s="186" t="s">
        <v>300</v>
      </c>
      <c r="I771" s="64" t="s">
        <v>260</v>
      </c>
      <c r="J771" s="24"/>
      <c r="L771" s="42"/>
      <c r="X771" s="24"/>
      <c r="Y771" s="45"/>
      <c r="AA771" s="24"/>
      <c r="AG771" s="45"/>
    </row>
    <row r="772" spans="2:33" x14ac:dyDescent="0.2">
      <c r="G772" s="185" t="s">
        <v>648</v>
      </c>
      <c r="H772" s="186" t="s">
        <v>313</v>
      </c>
      <c r="I772" s="64" t="s">
        <v>260</v>
      </c>
      <c r="J772" s="24"/>
      <c r="L772" s="42"/>
      <c r="X772" s="24"/>
      <c r="Y772" s="45"/>
      <c r="AA772" s="24"/>
      <c r="AG772" s="45"/>
    </row>
    <row r="773" spans="2:33" x14ac:dyDescent="0.2">
      <c r="G773" s="185" t="s">
        <v>359</v>
      </c>
      <c r="H773" s="186" t="s">
        <v>263</v>
      </c>
      <c r="I773" s="64" t="s">
        <v>260</v>
      </c>
      <c r="J773" s="24"/>
      <c r="L773" s="42"/>
      <c r="X773" s="24"/>
      <c r="Y773" s="45"/>
      <c r="AA773" s="24"/>
      <c r="AG773" s="45"/>
    </row>
    <row r="774" spans="2:33" ht="22.5" x14ac:dyDescent="0.2">
      <c r="G774" s="185" t="s">
        <v>360</v>
      </c>
      <c r="H774" s="186" t="s">
        <v>300</v>
      </c>
      <c r="I774" s="64" t="s">
        <v>260</v>
      </c>
      <c r="J774" s="24"/>
      <c r="L774" s="42"/>
      <c r="X774" s="24"/>
      <c r="Y774" s="45"/>
      <c r="AA774" s="24"/>
      <c r="AG774" s="45"/>
    </row>
    <row r="775" spans="2:33" ht="33.75" x14ac:dyDescent="0.2">
      <c r="G775" s="185" t="s">
        <v>361</v>
      </c>
      <c r="H775" s="186" t="s">
        <v>313</v>
      </c>
      <c r="I775" s="64" t="s">
        <v>260</v>
      </c>
      <c r="J775" s="24"/>
      <c r="L775" s="42"/>
      <c r="X775" s="24"/>
      <c r="Y775" s="45"/>
      <c r="AA775" s="24"/>
      <c r="AG775" s="45"/>
    </row>
    <row r="776" spans="2:33" ht="22.5" x14ac:dyDescent="0.2">
      <c r="G776" s="185" t="s">
        <v>362</v>
      </c>
      <c r="H776" s="186" t="s">
        <v>259</v>
      </c>
      <c r="I776" s="64" t="s">
        <v>260</v>
      </c>
      <c r="J776" s="24"/>
      <c r="L776" s="42"/>
      <c r="X776" s="24"/>
      <c r="Y776" s="45"/>
      <c r="AA776" s="24"/>
      <c r="AG776" s="45"/>
    </row>
    <row r="777" spans="2:33" x14ac:dyDescent="0.2">
      <c r="G777" s="185" t="s">
        <v>363</v>
      </c>
      <c r="H777" s="186" t="s">
        <v>259</v>
      </c>
      <c r="I777" s="64" t="s">
        <v>260</v>
      </c>
      <c r="J777" s="24"/>
      <c r="L777" s="42"/>
      <c r="X777" s="24"/>
      <c r="Y777" s="45"/>
      <c r="AA777" s="24"/>
      <c r="AG777" s="45"/>
    </row>
    <row r="778" spans="2:33" x14ac:dyDescent="0.2">
      <c r="G778" s="185" t="s">
        <v>364</v>
      </c>
      <c r="H778" s="186" t="s">
        <v>259</v>
      </c>
      <c r="I778" s="64" t="s">
        <v>260</v>
      </c>
      <c r="J778" s="24"/>
      <c r="L778" s="42"/>
      <c r="X778" s="24"/>
      <c r="Y778" s="45"/>
      <c r="AA778" s="24"/>
      <c r="AG778" s="45"/>
    </row>
    <row r="779" spans="2:33" x14ac:dyDescent="0.2">
      <c r="G779" s="185" t="s">
        <v>365</v>
      </c>
      <c r="H779" s="186" t="s">
        <v>259</v>
      </c>
      <c r="I779" s="64" t="s">
        <v>260</v>
      </c>
      <c r="J779" s="24"/>
      <c r="L779" s="42"/>
      <c r="X779" s="24"/>
      <c r="Y779" s="45"/>
      <c r="AA779" s="24"/>
      <c r="AG779" s="45"/>
    </row>
    <row r="780" spans="2:33" x14ac:dyDescent="0.2">
      <c r="G780" s="185" t="s">
        <v>366</v>
      </c>
      <c r="H780" s="186" t="s">
        <v>300</v>
      </c>
      <c r="I780" s="64" t="s">
        <v>260</v>
      </c>
      <c r="J780" s="24"/>
      <c r="L780" s="42"/>
      <c r="X780" s="24"/>
      <c r="Y780" s="45"/>
      <c r="AA780" s="24"/>
      <c r="AG780" s="45"/>
    </row>
    <row r="781" spans="2:33" ht="22.5" x14ac:dyDescent="0.2">
      <c r="G781" s="185" t="s">
        <v>367</v>
      </c>
      <c r="H781" s="186" t="s">
        <v>270</v>
      </c>
      <c r="I781" s="64" t="s">
        <v>260</v>
      </c>
      <c r="J781" s="24"/>
      <c r="L781" s="42"/>
      <c r="X781" s="24"/>
      <c r="Y781" s="45"/>
      <c r="AA781" s="24"/>
      <c r="AG781" s="45"/>
    </row>
    <row r="782" spans="2:33" ht="22.5" x14ac:dyDescent="0.2">
      <c r="G782" s="185" t="s">
        <v>368</v>
      </c>
      <c r="H782" s="186" t="s">
        <v>270</v>
      </c>
      <c r="I782" s="64" t="s">
        <v>260</v>
      </c>
      <c r="J782" s="24"/>
      <c r="L782" s="42"/>
      <c r="X782" s="24"/>
      <c r="Y782" s="45"/>
      <c r="AA782" s="24"/>
      <c r="AG782" s="45"/>
    </row>
    <row r="783" spans="2:33" ht="22.5" x14ac:dyDescent="0.2">
      <c r="G783" s="185" t="s">
        <v>369</v>
      </c>
      <c r="H783" s="186" t="s">
        <v>259</v>
      </c>
      <c r="I783" s="64" t="s">
        <v>260</v>
      </c>
      <c r="J783" s="24"/>
      <c r="L783" s="42"/>
      <c r="X783" s="24"/>
      <c r="Y783" s="45"/>
      <c r="AA783" s="24"/>
      <c r="AG783" s="45"/>
    </row>
    <row r="784" spans="2:33" ht="22.5" x14ac:dyDescent="0.2">
      <c r="G784" s="185" t="s">
        <v>370</v>
      </c>
      <c r="H784" s="186" t="s">
        <v>259</v>
      </c>
      <c r="I784" s="64" t="s">
        <v>260</v>
      </c>
      <c r="J784" s="24"/>
      <c r="L784" s="42"/>
      <c r="X784" s="24"/>
      <c r="Y784" s="45"/>
      <c r="AA784" s="24"/>
      <c r="AG784" s="45"/>
    </row>
    <row r="785" spans="7:33" ht="22.5" x14ac:dyDescent="0.2">
      <c r="G785" s="185" t="s">
        <v>371</v>
      </c>
      <c r="H785" s="186" t="s">
        <v>270</v>
      </c>
      <c r="I785" s="64" t="s">
        <v>260</v>
      </c>
      <c r="J785" s="24"/>
      <c r="L785" s="42"/>
      <c r="X785" s="24"/>
      <c r="Y785" s="45"/>
      <c r="AA785" s="24"/>
      <c r="AG785" s="45"/>
    </row>
    <row r="786" spans="7:33" ht="22.5" x14ac:dyDescent="0.2">
      <c r="G786" s="185" t="s">
        <v>372</v>
      </c>
      <c r="H786" s="186" t="s">
        <v>300</v>
      </c>
      <c r="I786" s="64" t="s">
        <v>260</v>
      </c>
      <c r="J786" s="24"/>
      <c r="L786" s="42"/>
      <c r="X786" s="24"/>
      <c r="Y786" s="45"/>
      <c r="AA786" s="24"/>
      <c r="AG786" s="45"/>
    </row>
    <row r="787" spans="7:33" ht="22.5" x14ac:dyDescent="0.2">
      <c r="G787" s="185" t="s">
        <v>373</v>
      </c>
      <c r="H787" s="186" t="s">
        <v>270</v>
      </c>
      <c r="I787" s="64" t="s">
        <v>260</v>
      </c>
      <c r="J787" s="24"/>
      <c r="L787" s="42"/>
      <c r="X787" s="24"/>
      <c r="Y787" s="45"/>
      <c r="AA787" s="24"/>
      <c r="AG787" s="45"/>
    </row>
    <row r="788" spans="7:33" x14ac:dyDescent="0.2">
      <c r="G788" s="185" t="s">
        <v>374</v>
      </c>
      <c r="H788" s="186" t="s">
        <v>259</v>
      </c>
      <c r="I788" s="64" t="s">
        <v>260</v>
      </c>
      <c r="J788" s="24"/>
      <c r="L788" s="42"/>
      <c r="X788" s="24"/>
      <c r="Y788" s="45"/>
      <c r="AA788" s="24"/>
      <c r="AG788" s="45"/>
    </row>
    <row r="789" spans="7:33" x14ac:dyDescent="0.2">
      <c r="G789" s="185" t="s">
        <v>375</v>
      </c>
      <c r="H789" s="186" t="s">
        <v>263</v>
      </c>
      <c r="I789" s="64" t="s">
        <v>260</v>
      </c>
      <c r="J789" s="24"/>
      <c r="L789" s="42"/>
      <c r="X789" s="24"/>
      <c r="Y789" s="45"/>
      <c r="AA789" s="24"/>
      <c r="AG789" s="45"/>
    </row>
    <row r="790" spans="7:33" ht="22.5" x14ac:dyDescent="0.2">
      <c r="G790" s="185" t="s">
        <v>376</v>
      </c>
      <c r="H790" s="186" t="s">
        <v>263</v>
      </c>
      <c r="I790" s="64" t="s">
        <v>260</v>
      </c>
      <c r="J790" s="24"/>
      <c r="L790" s="42"/>
      <c r="X790" s="24"/>
      <c r="Y790" s="45"/>
      <c r="AA790" s="24"/>
      <c r="AG790" s="45"/>
    </row>
    <row r="791" spans="7:33" x14ac:dyDescent="0.2">
      <c r="G791" s="185" t="s">
        <v>377</v>
      </c>
      <c r="H791" s="186" t="s">
        <v>300</v>
      </c>
      <c r="I791" s="64" t="s">
        <v>260</v>
      </c>
      <c r="J791" s="24"/>
      <c r="L791" s="42"/>
      <c r="X791" s="24"/>
      <c r="Y791" s="45"/>
      <c r="AA791" s="24"/>
      <c r="AG791" s="45"/>
    </row>
    <row r="792" spans="7:33" x14ac:dyDescent="0.2">
      <c r="G792" s="185" t="s">
        <v>378</v>
      </c>
      <c r="H792" s="186" t="s">
        <v>313</v>
      </c>
      <c r="I792" s="64" t="s">
        <v>260</v>
      </c>
      <c r="J792" s="24"/>
      <c r="L792" s="42"/>
      <c r="X792" s="24"/>
      <c r="Y792" s="45"/>
      <c r="AA792" s="24"/>
      <c r="AG792" s="45"/>
    </row>
    <row r="793" spans="7:33" x14ac:dyDescent="0.2">
      <c r="G793" s="185" t="s">
        <v>379</v>
      </c>
      <c r="H793" s="186" t="s">
        <v>259</v>
      </c>
      <c r="I793" s="64" t="s">
        <v>260</v>
      </c>
      <c r="J793" s="24"/>
      <c r="L793" s="42"/>
      <c r="X793" s="24"/>
      <c r="Y793" s="45"/>
      <c r="AA793" s="24"/>
      <c r="AG793" s="45"/>
    </row>
    <row r="794" spans="7:33" x14ac:dyDescent="0.2">
      <c r="G794" s="185" t="s">
        <v>380</v>
      </c>
      <c r="H794" s="186" t="s">
        <v>300</v>
      </c>
      <c r="I794" s="64" t="s">
        <v>260</v>
      </c>
      <c r="J794" s="24"/>
      <c r="L794" s="42"/>
      <c r="X794" s="24"/>
      <c r="Y794" s="45"/>
      <c r="AA794" s="24"/>
      <c r="AG794" s="45"/>
    </row>
    <row r="795" spans="7:33" x14ac:dyDescent="0.2">
      <c r="G795" s="185" t="s">
        <v>381</v>
      </c>
      <c r="H795" s="186" t="s">
        <v>259</v>
      </c>
      <c r="I795" s="64" t="s">
        <v>260</v>
      </c>
      <c r="J795" s="24"/>
      <c r="L795" s="42"/>
      <c r="X795" s="24"/>
      <c r="Y795" s="45"/>
      <c r="AA795" s="24"/>
      <c r="AG795" s="45"/>
    </row>
    <row r="796" spans="7:33" x14ac:dyDescent="0.2">
      <c r="G796" s="185" t="s">
        <v>382</v>
      </c>
      <c r="H796" s="186" t="s">
        <v>263</v>
      </c>
      <c r="I796" s="64" t="s">
        <v>260</v>
      </c>
      <c r="J796" s="24"/>
      <c r="L796" s="42"/>
      <c r="X796" s="24"/>
      <c r="Y796" s="45"/>
      <c r="AA796" s="24"/>
      <c r="AG796" s="45"/>
    </row>
    <row r="797" spans="7:33" x14ac:dyDescent="0.2">
      <c r="G797" s="185" t="s">
        <v>383</v>
      </c>
      <c r="H797" s="186" t="s">
        <v>259</v>
      </c>
      <c r="I797" s="64" t="s">
        <v>260</v>
      </c>
      <c r="J797" s="24"/>
      <c r="L797" s="42"/>
      <c r="X797" s="24"/>
      <c r="Y797" s="45"/>
      <c r="AA797" s="24"/>
      <c r="AG797" s="45"/>
    </row>
    <row r="798" spans="7:33" ht="22.5" x14ac:dyDescent="0.2">
      <c r="G798" s="185" t="s">
        <v>384</v>
      </c>
      <c r="H798" s="186" t="s">
        <v>259</v>
      </c>
      <c r="I798" s="64" t="s">
        <v>260</v>
      </c>
      <c r="J798" s="24"/>
      <c r="L798" s="42"/>
      <c r="X798" s="24"/>
      <c r="Y798" s="45"/>
      <c r="AA798" s="24"/>
      <c r="AG798" s="45"/>
    </row>
    <row r="799" spans="7:33" x14ac:dyDescent="0.2">
      <c r="G799" s="185" t="s">
        <v>649</v>
      </c>
      <c r="H799" s="186" t="s">
        <v>300</v>
      </c>
      <c r="I799" s="64" t="s">
        <v>260</v>
      </c>
      <c r="J799" s="24"/>
      <c r="L799" s="42"/>
      <c r="X799" s="24"/>
      <c r="Y799" s="45"/>
      <c r="AA799" s="24"/>
      <c r="AG799" s="45"/>
    </row>
    <row r="800" spans="7:33" ht="22.5" x14ac:dyDescent="0.2">
      <c r="G800" s="185" t="s">
        <v>385</v>
      </c>
      <c r="H800" s="186" t="s">
        <v>270</v>
      </c>
      <c r="I800" s="64" t="s">
        <v>260</v>
      </c>
      <c r="J800" s="24"/>
      <c r="L800" s="42"/>
      <c r="X800" s="24"/>
      <c r="Y800" s="45"/>
      <c r="AA800" s="24"/>
      <c r="AG800" s="45"/>
    </row>
    <row r="801" spans="7:33" x14ac:dyDescent="0.2">
      <c r="G801" s="185" t="s">
        <v>386</v>
      </c>
      <c r="H801" s="186" t="s">
        <v>263</v>
      </c>
      <c r="I801" s="64" t="s">
        <v>260</v>
      </c>
      <c r="J801" s="24"/>
      <c r="L801" s="42"/>
      <c r="X801" s="24"/>
      <c r="Y801" s="45"/>
      <c r="AA801" s="24"/>
      <c r="AG801" s="45"/>
    </row>
    <row r="802" spans="7:33" x14ac:dyDescent="0.2">
      <c r="G802" s="185" t="s">
        <v>387</v>
      </c>
      <c r="H802" s="186" t="s">
        <v>259</v>
      </c>
      <c r="I802" s="64" t="s">
        <v>260</v>
      </c>
      <c r="J802" s="24"/>
      <c r="L802" s="42"/>
      <c r="X802" s="24"/>
      <c r="Y802" s="45"/>
      <c r="AA802" s="24"/>
      <c r="AG802" s="45"/>
    </row>
    <row r="803" spans="7:33" x14ac:dyDescent="0.2">
      <c r="G803" s="185" t="s">
        <v>388</v>
      </c>
      <c r="H803" s="186" t="s">
        <v>300</v>
      </c>
      <c r="I803" s="64" t="s">
        <v>260</v>
      </c>
      <c r="J803" s="24"/>
      <c r="L803" s="42"/>
      <c r="X803" s="24"/>
      <c r="Y803" s="45"/>
      <c r="AA803" s="24"/>
      <c r="AG803" s="45"/>
    </row>
    <row r="804" spans="7:33" ht="22.5" x14ac:dyDescent="0.2">
      <c r="G804" s="185" t="s">
        <v>389</v>
      </c>
      <c r="H804" s="186" t="s">
        <v>263</v>
      </c>
      <c r="I804" s="64" t="s">
        <v>260</v>
      </c>
      <c r="J804" s="24"/>
      <c r="L804" s="42"/>
      <c r="X804" s="24"/>
      <c r="Y804" s="45"/>
      <c r="AA804" s="24"/>
      <c r="AG804" s="45"/>
    </row>
    <row r="805" spans="7:33" ht="33.75" x14ac:dyDescent="0.2">
      <c r="G805" s="185" t="s">
        <v>390</v>
      </c>
      <c r="H805" s="186" t="s">
        <v>640</v>
      </c>
      <c r="I805" s="64" t="s">
        <v>260</v>
      </c>
      <c r="J805" s="24"/>
      <c r="L805" s="42"/>
      <c r="X805" s="24"/>
      <c r="Y805" s="45"/>
      <c r="AA805" s="24"/>
      <c r="AG805" s="45"/>
    </row>
    <row r="806" spans="7:33" x14ac:dyDescent="0.2">
      <c r="G806" s="185" t="s">
        <v>391</v>
      </c>
      <c r="H806" s="186" t="s">
        <v>259</v>
      </c>
      <c r="I806" s="64" t="s">
        <v>260</v>
      </c>
      <c r="J806" s="24"/>
      <c r="L806" s="42"/>
      <c r="X806" s="24"/>
      <c r="Y806" s="45"/>
      <c r="AA806" s="24"/>
      <c r="AG806" s="45"/>
    </row>
    <row r="807" spans="7:33" ht="22.5" x14ac:dyDescent="0.2">
      <c r="G807" s="185" t="s">
        <v>650</v>
      </c>
      <c r="H807" s="186" t="s">
        <v>259</v>
      </c>
      <c r="I807" s="64" t="s">
        <v>260</v>
      </c>
      <c r="J807" s="24"/>
      <c r="L807" s="42"/>
      <c r="X807" s="24"/>
      <c r="Y807" s="45"/>
      <c r="AA807" s="24"/>
      <c r="AG807" s="45"/>
    </row>
    <row r="808" spans="7:33" ht="22.5" x14ac:dyDescent="0.2">
      <c r="G808" s="185" t="s">
        <v>392</v>
      </c>
      <c r="H808" s="186" t="s">
        <v>300</v>
      </c>
      <c r="I808" s="64" t="s">
        <v>260</v>
      </c>
      <c r="J808" s="24"/>
      <c r="L808" s="42"/>
      <c r="X808" s="24"/>
      <c r="Y808" s="45"/>
      <c r="AA808" s="24"/>
      <c r="AG808" s="45"/>
    </row>
    <row r="809" spans="7:33" x14ac:dyDescent="0.2">
      <c r="G809" s="185" t="s">
        <v>393</v>
      </c>
      <c r="H809" s="186" t="s">
        <v>300</v>
      </c>
      <c r="I809" s="64" t="s">
        <v>260</v>
      </c>
      <c r="J809" s="24"/>
      <c r="L809" s="42"/>
      <c r="X809" s="24"/>
      <c r="Y809" s="45"/>
      <c r="AA809" s="24"/>
      <c r="AG809" s="45"/>
    </row>
    <row r="810" spans="7:33" x14ac:dyDescent="0.2">
      <c r="G810" s="185" t="s">
        <v>394</v>
      </c>
      <c r="H810" s="186" t="s">
        <v>300</v>
      </c>
      <c r="I810" s="64" t="s">
        <v>260</v>
      </c>
      <c r="J810" s="24"/>
      <c r="L810" s="42"/>
      <c r="X810" s="24"/>
      <c r="Y810" s="45"/>
      <c r="AA810" s="24"/>
      <c r="AG810" s="45"/>
    </row>
    <row r="811" spans="7:33" x14ac:dyDescent="0.2">
      <c r="G811" s="185" t="s">
        <v>395</v>
      </c>
      <c r="H811" s="186" t="s">
        <v>259</v>
      </c>
      <c r="I811" s="64" t="s">
        <v>260</v>
      </c>
      <c r="J811" s="24"/>
      <c r="L811" s="42"/>
      <c r="X811" s="24"/>
      <c r="Y811" s="45"/>
      <c r="AA811" s="24"/>
      <c r="AG811" s="45"/>
    </row>
    <row r="812" spans="7:33" x14ac:dyDescent="0.2">
      <c r="G812" s="185" t="s">
        <v>396</v>
      </c>
      <c r="H812" s="186" t="s">
        <v>263</v>
      </c>
      <c r="I812" s="64" t="s">
        <v>260</v>
      </c>
      <c r="J812" s="24"/>
      <c r="L812" s="42"/>
      <c r="X812" s="24"/>
      <c r="Y812" s="45"/>
      <c r="AA812" s="24"/>
      <c r="AG812" s="45"/>
    </row>
    <row r="813" spans="7:33" ht="22.5" x14ac:dyDescent="0.2">
      <c r="G813" s="185" t="s">
        <v>397</v>
      </c>
      <c r="H813" s="186" t="s">
        <v>259</v>
      </c>
      <c r="I813" s="64" t="s">
        <v>260</v>
      </c>
      <c r="J813" s="24"/>
      <c r="L813" s="42"/>
      <c r="X813" s="24"/>
      <c r="Y813" s="45"/>
      <c r="AA813" s="24"/>
      <c r="AG813" s="45"/>
    </row>
    <row r="814" spans="7:33" x14ac:dyDescent="0.2">
      <c r="G814" s="185" t="s">
        <v>398</v>
      </c>
      <c r="H814" s="186" t="s">
        <v>259</v>
      </c>
      <c r="I814" s="64" t="s">
        <v>260</v>
      </c>
      <c r="J814" s="24"/>
      <c r="L814" s="42"/>
      <c r="X814" s="24"/>
      <c r="Y814" s="45"/>
      <c r="AA814" s="24"/>
      <c r="AG814" s="45"/>
    </row>
    <row r="815" spans="7:33" ht="22.5" x14ac:dyDescent="0.2">
      <c r="G815" s="185" t="s">
        <v>399</v>
      </c>
      <c r="H815" s="186" t="s">
        <v>259</v>
      </c>
      <c r="I815" s="64" t="s">
        <v>260</v>
      </c>
      <c r="J815" s="24"/>
      <c r="L815" s="42"/>
      <c r="X815" s="24"/>
      <c r="Y815" s="45"/>
      <c r="AA815" s="24"/>
      <c r="AG815" s="45"/>
    </row>
    <row r="816" spans="7:33" x14ac:dyDescent="0.2">
      <c r="G816" s="185" t="s">
        <v>400</v>
      </c>
      <c r="H816" s="186" t="s">
        <v>313</v>
      </c>
      <c r="I816" s="64" t="s">
        <v>260</v>
      </c>
      <c r="J816" s="24"/>
      <c r="L816" s="42"/>
      <c r="X816" s="24"/>
      <c r="Y816" s="45"/>
      <c r="AA816" s="24"/>
      <c r="AG816" s="45"/>
    </row>
    <row r="817" spans="7:33" x14ac:dyDescent="0.2">
      <c r="G817" s="185" t="s">
        <v>401</v>
      </c>
      <c r="H817" s="186" t="s">
        <v>259</v>
      </c>
      <c r="I817" s="64" t="s">
        <v>260</v>
      </c>
      <c r="J817" s="24"/>
      <c r="L817" s="42"/>
      <c r="X817" s="24"/>
      <c r="Y817" s="45"/>
      <c r="AA817" s="24"/>
      <c r="AG817" s="45"/>
    </row>
    <row r="818" spans="7:33" ht="22.5" x14ac:dyDescent="0.2">
      <c r="G818" s="185" t="s">
        <v>402</v>
      </c>
      <c r="H818" s="186" t="s">
        <v>259</v>
      </c>
      <c r="I818" s="64" t="s">
        <v>260</v>
      </c>
      <c r="J818" s="24"/>
      <c r="L818" s="42"/>
      <c r="X818" s="24"/>
      <c r="Y818" s="45"/>
      <c r="AA818" s="24"/>
      <c r="AG818" s="45"/>
    </row>
    <row r="819" spans="7:33" ht="22.5" x14ac:dyDescent="0.2">
      <c r="G819" s="185" t="s">
        <v>403</v>
      </c>
      <c r="H819" s="186" t="s">
        <v>640</v>
      </c>
      <c r="I819" s="64" t="s">
        <v>260</v>
      </c>
      <c r="J819" s="24"/>
      <c r="L819" s="42"/>
      <c r="X819" s="24"/>
      <c r="Y819" s="45"/>
      <c r="AA819" s="24"/>
      <c r="AG819" s="45"/>
    </row>
    <row r="820" spans="7:33" x14ac:dyDescent="0.2">
      <c r="G820" s="185" t="s">
        <v>404</v>
      </c>
      <c r="H820" s="186" t="s">
        <v>270</v>
      </c>
      <c r="I820" s="64" t="s">
        <v>260</v>
      </c>
      <c r="J820" s="24"/>
      <c r="L820" s="42"/>
      <c r="X820" s="24"/>
      <c r="Y820" s="45"/>
      <c r="AA820" s="24"/>
      <c r="AG820" s="45"/>
    </row>
    <row r="821" spans="7:33" ht="22.5" x14ac:dyDescent="0.2">
      <c r="G821" s="185" t="s">
        <v>405</v>
      </c>
      <c r="H821" s="186" t="s">
        <v>270</v>
      </c>
      <c r="I821" s="64" t="s">
        <v>260</v>
      </c>
      <c r="J821" s="24"/>
      <c r="L821" s="42"/>
      <c r="X821" s="24"/>
      <c r="Y821" s="45"/>
      <c r="AA821" s="24"/>
      <c r="AG821" s="45"/>
    </row>
    <row r="822" spans="7:33" x14ac:dyDescent="0.2">
      <c r="G822" s="185" t="s">
        <v>406</v>
      </c>
      <c r="H822" s="186" t="s">
        <v>270</v>
      </c>
      <c r="I822" s="64" t="s">
        <v>260</v>
      </c>
      <c r="J822" s="24"/>
      <c r="L822" s="42"/>
      <c r="X822" s="24"/>
      <c r="Y822" s="45"/>
      <c r="AA822" s="24"/>
      <c r="AG822" s="45"/>
    </row>
    <row r="823" spans="7:33" x14ac:dyDescent="0.2">
      <c r="G823" s="185" t="s">
        <v>407</v>
      </c>
      <c r="H823" s="186" t="s">
        <v>270</v>
      </c>
      <c r="I823" s="64" t="s">
        <v>260</v>
      </c>
      <c r="J823" s="24"/>
      <c r="L823" s="42"/>
      <c r="X823" s="24"/>
      <c r="Y823" s="45"/>
      <c r="AA823" s="24"/>
      <c r="AG823" s="45"/>
    </row>
    <row r="824" spans="7:33" ht="33.75" x14ac:dyDescent="0.2">
      <c r="G824" s="185" t="s">
        <v>408</v>
      </c>
      <c r="H824" s="186" t="s">
        <v>263</v>
      </c>
      <c r="I824" s="64" t="s">
        <v>260</v>
      </c>
      <c r="J824" s="24"/>
      <c r="L824" s="42"/>
      <c r="X824" s="24"/>
      <c r="Y824" s="45"/>
      <c r="AA824" s="24"/>
      <c r="AG824" s="45"/>
    </row>
    <row r="825" spans="7:33" x14ac:dyDescent="0.2">
      <c r="G825" s="185" t="s">
        <v>409</v>
      </c>
      <c r="H825" s="186" t="s">
        <v>300</v>
      </c>
      <c r="I825" s="64" t="s">
        <v>260</v>
      </c>
      <c r="J825" s="24"/>
      <c r="L825" s="42"/>
      <c r="X825" s="24"/>
      <c r="Y825" s="45"/>
      <c r="AA825" s="24"/>
      <c r="AG825" s="45"/>
    </row>
    <row r="826" spans="7:33" ht="22.5" x14ac:dyDescent="0.2">
      <c r="G826" s="185" t="s">
        <v>410</v>
      </c>
      <c r="H826" s="186" t="s">
        <v>263</v>
      </c>
      <c r="I826" s="64" t="s">
        <v>260</v>
      </c>
      <c r="J826" s="24"/>
      <c r="L826" s="42"/>
      <c r="X826" s="24"/>
      <c r="Y826" s="45"/>
      <c r="AA826" s="24"/>
      <c r="AG826" s="45"/>
    </row>
    <row r="827" spans="7:33" ht="22.5" x14ac:dyDescent="0.2">
      <c r="G827" s="185" t="s">
        <v>411</v>
      </c>
      <c r="H827" s="186" t="s">
        <v>300</v>
      </c>
      <c r="I827" s="64" t="s">
        <v>260</v>
      </c>
      <c r="J827" s="24"/>
      <c r="L827" s="42"/>
      <c r="X827" s="24"/>
      <c r="Y827" s="45"/>
      <c r="AA827" s="24"/>
      <c r="AG827" s="45"/>
    </row>
    <row r="828" spans="7:33" ht="22.5" x14ac:dyDescent="0.2">
      <c r="G828" s="185" t="s">
        <v>412</v>
      </c>
      <c r="H828" s="186" t="s">
        <v>300</v>
      </c>
      <c r="I828" s="64" t="s">
        <v>260</v>
      </c>
      <c r="J828" s="24"/>
      <c r="L828" s="42"/>
      <c r="X828" s="24"/>
      <c r="Y828" s="45"/>
      <c r="AA828" s="24"/>
      <c r="AG828" s="45"/>
    </row>
    <row r="829" spans="7:33" ht="22.5" x14ac:dyDescent="0.2">
      <c r="G829" s="185" t="s">
        <v>413</v>
      </c>
      <c r="H829" s="186" t="s">
        <v>259</v>
      </c>
      <c r="I829" s="64" t="s">
        <v>260</v>
      </c>
      <c r="J829" s="24"/>
      <c r="L829" s="42"/>
      <c r="X829" s="24"/>
      <c r="Y829" s="45"/>
      <c r="AA829" s="24"/>
      <c r="AG829" s="45"/>
    </row>
    <row r="830" spans="7:33" ht="33.75" x14ac:dyDescent="0.2">
      <c r="G830" s="185" t="s">
        <v>414</v>
      </c>
      <c r="H830" s="186" t="s">
        <v>259</v>
      </c>
      <c r="I830" s="64" t="s">
        <v>260</v>
      </c>
      <c r="J830" s="24"/>
      <c r="L830" s="42"/>
      <c r="X830" s="24"/>
      <c r="Y830" s="45"/>
      <c r="AA830" s="24"/>
      <c r="AG830" s="45"/>
    </row>
    <row r="831" spans="7:33" ht="22.5" x14ac:dyDescent="0.2">
      <c r="G831" s="185" t="s">
        <v>415</v>
      </c>
      <c r="H831" s="186" t="s">
        <v>259</v>
      </c>
      <c r="I831" s="64" t="s">
        <v>260</v>
      </c>
      <c r="J831" s="24"/>
      <c r="L831" s="42"/>
      <c r="X831" s="24"/>
      <c r="Y831" s="45"/>
      <c r="AA831" s="24"/>
      <c r="AG831" s="45"/>
    </row>
    <row r="832" spans="7:33" ht="33.75" x14ac:dyDescent="0.2">
      <c r="G832" s="185" t="s">
        <v>416</v>
      </c>
      <c r="H832" s="186" t="s">
        <v>263</v>
      </c>
      <c r="I832" s="64" t="s">
        <v>260</v>
      </c>
      <c r="J832" s="24"/>
      <c r="L832" s="42"/>
      <c r="X832" s="24"/>
      <c r="Y832" s="45"/>
      <c r="AA832" s="24"/>
      <c r="AG832" s="45"/>
    </row>
    <row r="833" spans="7:33" x14ac:dyDescent="0.2">
      <c r="G833" s="185" t="s">
        <v>417</v>
      </c>
      <c r="H833" s="186" t="s">
        <v>300</v>
      </c>
      <c r="I833" s="64" t="s">
        <v>260</v>
      </c>
      <c r="J833" s="24"/>
      <c r="L833" s="42"/>
      <c r="X833" s="24"/>
      <c r="Y833" s="45"/>
      <c r="AA833" s="24"/>
      <c r="AG833" s="45"/>
    </row>
    <row r="834" spans="7:33" ht="22.5" x14ac:dyDescent="0.2">
      <c r="G834" s="185" t="s">
        <v>418</v>
      </c>
      <c r="H834" s="186" t="s">
        <v>259</v>
      </c>
      <c r="I834" s="64" t="s">
        <v>260</v>
      </c>
      <c r="J834" s="24"/>
      <c r="L834" s="42"/>
      <c r="X834" s="24"/>
      <c r="Y834" s="45"/>
      <c r="AA834" s="24"/>
      <c r="AG834" s="45"/>
    </row>
    <row r="835" spans="7:33" x14ac:dyDescent="0.2">
      <c r="G835" s="185" t="s">
        <v>419</v>
      </c>
      <c r="H835" s="186" t="s">
        <v>259</v>
      </c>
      <c r="I835" s="64" t="s">
        <v>260</v>
      </c>
      <c r="J835" s="24"/>
      <c r="L835" s="42"/>
      <c r="X835" s="24"/>
      <c r="Y835" s="45"/>
      <c r="AA835" s="24"/>
      <c r="AG835" s="45"/>
    </row>
    <row r="836" spans="7:33" x14ac:dyDescent="0.2">
      <c r="G836" s="185" t="s">
        <v>420</v>
      </c>
      <c r="H836" s="186" t="s">
        <v>259</v>
      </c>
      <c r="I836" s="64" t="s">
        <v>260</v>
      </c>
      <c r="J836" s="24"/>
      <c r="L836" s="42"/>
      <c r="X836" s="24"/>
      <c r="Y836" s="45"/>
      <c r="AA836" s="24"/>
      <c r="AG836" s="45"/>
    </row>
    <row r="837" spans="7:33" x14ac:dyDescent="0.2">
      <c r="G837" s="185" t="s">
        <v>421</v>
      </c>
      <c r="H837" s="186" t="s">
        <v>270</v>
      </c>
      <c r="I837" s="64" t="s">
        <v>260</v>
      </c>
      <c r="J837" s="24"/>
      <c r="L837" s="42"/>
      <c r="X837" s="24"/>
      <c r="Y837" s="45"/>
      <c r="AA837" s="24"/>
      <c r="AG837" s="45"/>
    </row>
    <row r="838" spans="7:33" x14ac:dyDescent="0.2">
      <c r="G838" s="185" t="s">
        <v>422</v>
      </c>
      <c r="H838" s="186" t="s">
        <v>259</v>
      </c>
      <c r="I838" s="64" t="s">
        <v>260</v>
      </c>
      <c r="J838" s="24"/>
      <c r="L838" s="42"/>
      <c r="X838" s="24"/>
      <c r="Y838" s="45"/>
      <c r="AA838" s="24"/>
      <c r="AG838" s="45"/>
    </row>
    <row r="839" spans="7:33" ht="22.5" x14ac:dyDescent="0.2">
      <c r="G839" s="185" t="s">
        <v>423</v>
      </c>
      <c r="H839" s="186" t="s">
        <v>270</v>
      </c>
      <c r="I839" s="64" t="s">
        <v>260</v>
      </c>
      <c r="J839" s="24"/>
      <c r="L839" s="42"/>
      <c r="X839" s="24"/>
      <c r="Y839" s="45"/>
      <c r="AA839" s="24"/>
      <c r="AG839" s="45"/>
    </row>
    <row r="840" spans="7:33" x14ac:dyDescent="0.2">
      <c r="G840" s="185" t="s">
        <v>651</v>
      </c>
      <c r="H840" s="186" t="s">
        <v>259</v>
      </c>
      <c r="I840" s="64" t="s">
        <v>260</v>
      </c>
      <c r="J840" s="24"/>
      <c r="L840" s="42"/>
      <c r="X840" s="24"/>
      <c r="Y840" s="45"/>
      <c r="AA840" s="24"/>
      <c r="AG840" s="45"/>
    </row>
    <row r="841" spans="7:33" x14ac:dyDescent="0.2">
      <c r="G841" s="185" t="s">
        <v>424</v>
      </c>
      <c r="H841" s="186" t="s">
        <v>263</v>
      </c>
      <c r="I841" s="64" t="s">
        <v>260</v>
      </c>
      <c r="J841" s="24"/>
      <c r="L841" s="42"/>
      <c r="X841" s="24"/>
      <c r="Y841" s="45"/>
      <c r="AA841" s="24"/>
      <c r="AG841" s="45"/>
    </row>
    <row r="842" spans="7:33" x14ac:dyDescent="0.2">
      <c r="G842" s="185" t="s">
        <v>425</v>
      </c>
      <c r="H842" s="186" t="s">
        <v>313</v>
      </c>
      <c r="I842" s="64" t="s">
        <v>260</v>
      </c>
      <c r="J842" s="24"/>
      <c r="L842" s="42"/>
      <c r="X842" s="24"/>
      <c r="Y842" s="45"/>
      <c r="AA842" s="24"/>
      <c r="AG842" s="45"/>
    </row>
    <row r="843" spans="7:33" ht="22.5" x14ac:dyDescent="0.2">
      <c r="G843" s="185" t="s">
        <v>426</v>
      </c>
      <c r="H843" s="186" t="s">
        <v>263</v>
      </c>
      <c r="I843" s="64" t="s">
        <v>260</v>
      </c>
      <c r="J843" s="24"/>
      <c r="L843" s="42"/>
      <c r="X843" s="24"/>
      <c r="Y843" s="45"/>
      <c r="AA843" s="24"/>
      <c r="AG843" s="45"/>
    </row>
    <row r="844" spans="7:33" ht="22.5" x14ac:dyDescent="0.2">
      <c r="G844" s="185" t="s">
        <v>427</v>
      </c>
      <c r="H844" s="186" t="s">
        <v>263</v>
      </c>
      <c r="I844" s="64" t="s">
        <v>260</v>
      </c>
      <c r="J844" s="24"/>
      <c r="L844" s="42"/>
      <c r="X844" s="24"/>
      <c r="Y844" s="45"/>
      <c r="AA844" s="24"/>
      <c r="AG844" s="45"/>
    </row>
    <row r="845" spans="7:33" x14ac:dyDescent="0.2">
      <c r="G845" s="185" t="s">
        <v>428</v>
      </c>
      <c r="H845" s="186" t="s">
        <v>259</v>
      </c>
      <c r="I845" s="64" t="s">
        <v>260</v>
      </c>
      <c r="J845" s="24"/>
      <c r="L845" s="42"/>
      <c r="X845" s="24"/>
      <c r="Y845" s="45"/>
      <c r="AA845" s="24"/>
      <c r="AG845" s="45"/>
    </row>
    <row r="846" spans="7:33" x14ac:dyDescent="0.2">
      <c r="G846" s="185" t="s">
        <v>429</v>
      </c>
      <c r="H846" s="186" t="s">
        <v>313</v>
      </c>
      <c r="I846" s="64" t="s">
        <v>260</v>
      </c>
      <c r="J846" s="24"/>
      <c r="L846" s="42"/>
      <c r="X846" s="24"/>
      <c r="Y846" s="45"/>
      <c r="AA846" s="24"/>
      <c r="AG846" s="45"/>
    </row>
    <row r="847" spans="7:33" x14ac:dyDescent="0.2">
      <c r="G847" s="185" t="s">
        <v>430</v>
      </c>
      <c r="H847" s="186" t="s">
        <v>259</v>
      </c>
      <c r="I847" s="64" t="s">
        <v>260</v>
      </c>
      <c r="J847" s="24"/>
      <c r="L847" s="42"/>
      <c r="X847" s="24"/>
      <c r="Y847" s="45"/>
      <c r="AA847" s="24"/>
      <c r="AG847" s="45"/>
    </row>
    <row r="848" spans="7:33" ht="22.5" x14ac:dyDescent="0.2">
      <c r="G848" s="185" t="s">
        <v>431</v>
      </c>
      <c r="H848" s="186" t="s">
        <v>300</v>
      </c>
      <c r="I848" s="64" t="s">
        <v>260</v>
      </c>
      <c r="J848" s="24"/>
      <c r="L848" s="42"/>
      <c r="X848" s="24"/>
      <c r="Y848" s="45"/>
      <c r="AA848" s="24"/>
      <c r="AG848" s="45"/>
    </row>
    <row r="849" spans="7:33" x14ac:dyDescent="0.2">
      <c r="G849" s="185" t="s">
        <v>432</v>
      </c>
      <c r="H849" s="186" t="s">
        <v>300</v>
      </c>
      <c r="I849" s="64" t="s">
        <v>260</v>
      </c>
      <c r="J849" s="24"/>
      <c r="L849" s="42"/>
      <c r="X849" s="24"/>
      <c r="Y849" s="45"/>
      <c r="AA849" s="24"/>
      <c r="AG849" s="45"/>
    </row>
    <row r="850" spans="7:33" ht="22.5" x14ac:dyDescent="0.2">
      <c r="G850" s="185" t="s">
        <v>433</v>
      </c>
      <c r="H850" s="186" t="s">
        <v>259</v>
      </c>
      <c r="I850" s="64" t="s">
        <v>260</v>
      </c>
      <c r="J850" s="24"/>
      <c r="L850" s="42"/>
      <c r="X850" s="24"/>
      <c r="Y850" s="45"/>
      <c r="AA850" s="24"/>
      <c r="AG850" s="45"/>
    </row>
    <row r="851" spans="7:33" ht="22.5" x14ac:dyDescent="0.2">
      <c r="G851" s="185" t="s">
        <v>434</v>
      </c>
      <c r="H851" s="186" t="s">
        <v>270</v>
      </c>
      <c r="I851" s="64" t="s">
        <v>260</v>
      </c>
      <c r="J851" s="24"/>
      <c r="L851" s="42"/>
      <c r="X851" s="24"/>
      <c r="Y851" s="45"/>
      <c r="AA851" s="24"/>
      <c r="AG851" s="45"/>
    </row>
    <row r="852" spans="7:33" x14ac:dyDescent="0.2">
      <c r="G852" s="185" t="s">
        <v>435</v>
      </c>
      <c r="H852" s="186" t="s">
        <v>263</v>
      </c>
      <c r="I852" s="64" t="s">
        <v>260</v>
      </c>
      <c r="J852" s="24"/>
      <c r="L852" s="42"/>
      <c r="X852" s="24"/>
      <c r="Y852" s="45"/>
      <c r="AA852" s="24"/>
      <c r="AG852" s="45"/>
    </row>
    <row r="853" spans="7:33" x14ac:dyDescent="0.2">
      <c r="G853" s="185" t="s">
        <v>436</v>
      </c>
      <c r="H853" s="186" t="s">
        <v>259</v>
      </c>
      <c r="I853" s="64" t="s">
        <v>260</v>
      </c>
      <c r="J853" s="24"/>
      <c r="L853" s="42"/>
      <c r="X853" s="24"/>
      <c r="Y853" s="45"/>
      <c r="AA853" s="24"/>
      <c r="AG853" s="45"/>
    </row>
    <row r="854" spans="7:33" x14ac:dyDescent="0.2">
      <c r="G854" s="185" t="s">
        <v>437</v>
      </c>
      <c r="H854" s="186" t="s">
        <v>259</v>
      </c>
      <c r="I854" s="64" t="s">
        <v>260</v>
      </c>
      <c r="J854" s="24"/>
      <c r="L854" s="42"/>
      <c r="X854" s="24"/>
      <c r="Y854" s="45"/>
      <c r="AA854" s="24"/>
      <c r="AG854" s="45"/>
    </row>
    <row r="855" spans="7:33" x14ac:dyDescent="0.2">
      <c r="G855" s="185" t="s">
        <v>438</v>
      </c>
      <c r="H855" s="186" t="s">
        <v>263</v>
      </c>
      <c r="I855" s="64" t="s">
        <v>260</v>
      </c>
      <c r="J855" s="24"/>
      <c r="L855" s="42"/>
      <c r="X855" s="24"/>
      <c r="Y855" s="45"/>
      <c r="AA855" s="24"/>
      <c r="AG855" s="45"/>
    </row>
    <row r="856" spans="7:33" ht="22.5" x14ac:dyDescent="0.2">
      <c r="G856" s="185" t="s">
        <v>439</v>
      </c>
      <c r="H856" s="186" t="s">
        <v>263</v>
      </c>
      <c r="I856" s="64" t="s">
        <v>260</v>
      </c>
      <c r="J856" s="24"/>
      <c r="L856" s="42"/>
      <c r="X856" s="24"/>
      <c r="Y856" s="45"/>
      <c r="AA856" s="24"/>
      <c r="AG856" s="45"/>
    </row>
    <row r="857" spans="7:33" x14ac:dyDescent="0.2">
      <c r="G857" s="185" t="s">
        <v>440</v>
      </c>
      <c r="H857" s="186" t="s">
        <v>259</v>
      </c>
      <c r="I857" s="64" t="s">
        <v>260</v>
      </c>
      <c r="J857" s="24"/>
      <c r="L857" s="42"/>
      <c r="X857" s="24"/>
      <c r="Y857" s="45"/>
      <c r="AA857" s="24"/>
      <c r="AG857" s="45"/>
    </row>
    <row r="858" spans="7:33" ht="22.5" x14ac:dyDescent="0.2">
      <c r="G858" s="185" t="s">
        <v>652</v>
      </c>
      <c r="H858" s="186" t="s">
        <v>263</v>
      </c>
      <c r="I858" s="64" t="s">
        <v>260</v>
      </c>
      <c r="J858" s="24"/>
      <c r="L858" s="42"/>
      <c r="X858" s="24"/>
      <c r="Y858" s="45"/>
      <c r="AA858" s="24"/>
      <c r="AG858" s="45"/>
    </row>
    <row r="859" spans="7:33" ht="22.5" x14ac:dyDescent="0.2">
      <c r="G859" s="185" t="s">
        <v>441</v>
      </c>
      <c r="H859" s="186" t="s">
        <v>270</v>
      </c>
      <c r="I859" s="64" t="s">
        <v>260</v>
      </c>
      <c r="J859" s="24"/>
      <c r="L859" s="42"/>
      <c r="X859" s="24"/>
      <c r="Y859" s="45"/>
      <c r="AA859" s="24"/>
      <c r="AG859" s="45"/>
    </row>
    <row r="860" spans="7:33" ht="22.5" x14ac:dyDescent="0.2">
      <c r="G860" s="185" t="s">
        <v>442</v>
      </c>
      <c r="H860" s="186" t="s">
        <v>270</v>
      </c>
      <c r="I860" s="64" t="s">
        <v>260</v>
      </c>
      <c r="J860" s="24"/>
      <c r="L860" s="42"/>
      <c r="X860" s="24"/>
      <c r="Y860" s="45"/>
      <c r="AA860" s="24"/>
      <c r="AG860" s="45"/>
    </row>
    <row r="861" spans="7:33" ht="22.5" x14ac:dyDescent="0.2">
      <c r="G861" s="185" t="s">
        <v>443</v>
      </c>
      <c r="H861" s="186" t="s">
        <v>259</v>
      </c>
      <c r="I861" s="64" t="s">
        <v>260</v>
      </c>
      <c r="J861" s="24"/>
      <c r="L861" s="42"/>
      <c r="X861" s="24"/>
      <c r="Y861" s="45"/>
      <c r="AA861" s="24"/>
      <c r="AG861" s="45"/>
    </row>
    <row r="862" spans="7:33" x14ac:dyDescent="0.2">
      <c r="G862" s="185" t="s">
        <v>444</v>
      </c>
      <c r="H862" s="186" t="s">
        <v>259</v>
      </c>
      <c r="I862" s="64" t="s">
        <v>260</v>
      </c>
      <c r="J862" s="24"/>
      <c r="L862" s="42"/>
      <c r="X862" s="24"/>
      <c r="Y862" s="45"/>
      <c r="AA862" s="24"/>
      <c r="AG862" s="45"/>
    </row>
    <row r="863" spans="7:33" x14ac:dyDescent="0.2">
      <c r="G863" s="185" t="s">
        <v>445</v>
      </c>
      <c r="H863" s="186" t="s">
        <v>300</v>
      </c>
      <c r="I863" s="64" t="s">
        <v>260</v>
      </c>
      <c r="J863" s="24"/>
      <c r="L863" s="42"/>
      <c r="X863" s="24"/>
      <c r="Y863" s="45"/>
      <c r="AA863" s="24"/>
      <c r="AG863" s="45"/>
    </row>
    <row r="864" spans="7:33" x14ac:dyDescent="0.2">
      <c r="G864" s="185" t="s">
        <v>653</v>
      </c>
      <c r="H864" s="186" t="s">
        <v>270</v>
      </c>
      <c r="I864" s="64" t="s">
        <v>260</v>
      </c>
      <c r="J864" s="24"/>
      <c r="L864" s="42"/>
      <c r="X864" s="24"/>
      <c r="Y864" s="45"/>
      <c r="AA864" s="24"/>
      <c r="AG864" s="45"/>
    </row>
    <row r="865" spans="7:33" x14ac:dyDescent="0.2">
      <c r="G865" s="185" t="s">
        <v>446</v>
      </c>
      <c r="H865" s="186" t="s">
        <v>259</v>
      </c>
      <c r="I865" s="64" t="s">
        <v>260</v>
      </c>
      <c r="J865" s="24"/>
      <c r="L865" s="42"/>
      <c r="X865" s="24"/>
      <c r="Y865" s="45"/>
      <c r="AA865" s="24"/>
      <c r="AG865" s="45"/>
    </row>
    <row r="866" spans="7:33" ht="33.75" x14ac:dyDescent="0.2">
      <c r="G866" s="185" t="s">
        <v>447</v>
      </c>
      <c r="H866" s="186" t="s">
        <v>263</v>
      </c>
      <c r="I866" s="64" t="s">
        <v>260</v>
      </c>
      <c r="J866" s="24"/>
      <c r="L866" s="42"/>
      <c r="X866" s="24"/>
      <c r="Y866" s="45"/>
      <c r="AA866" s="24"/>
      <c r="AG866" s="45"/>
    </row>
    <row r="867" spans="7:33" ht="22.5" x14ac:dyDescent="0.2">
      <c r="G867" s="185" t="s">
        <v>448</v>
      </c>
      <c r="H867" s="186" t="s">
        <v>300</v>
      </c>
      <c r="I867" s="64" t="s">
        <v>260</v>
      </c>
      <c r="J867" s="24"/>
      <c r="L867" s="42"/>
      <c r="X867" s="24"/>
      <c r="Y867" s="45"/>
      <c r="AA867" s="24"/>
      <c r="AG867" s="45"/>
    </row>
    <row r="868" spans="7:33" ht="33.75" x14ac:dyDescent="0.2">
      <c r="G868" s="185" t="s">
        <v>449</v>
      </c>
      <c r="H868" s="186" t="s">
        <v>263</v>
      </c>
      <c r="I868" s="64" t="s">
        <v>260</v>
      </c>
      <c r="J868" s="24"/>
      <c r="L868" s="42"/>
      <c r="X868" s="24"/>
      <c r="Y868" s="45"/>
      <c r="AA868" s="24"/>
      <c r="AG868" s="45"/>
    </row>
    <row r="869" spans="7:33" ht="33.75" x14ac:dyDescent="0.2">
      <c r="G869" s="185" t="s">
        <v>450</v>
      </c>
      <c r="H869" s="186" t="s">
        <v>263</v>
      </c>
      <c r="I869" s="64" t="s">
        <v>260</v>
      </c>
      <c r="J869" s="24"/>
      <c r="L869" s="42"/>
      <c r="X869" s="24"/>
      <c r="Y869" s="45"/>
      <c r="AA869" s="24"/>
      <c r="AG869" s="45"/>
    </row>
    <row r="870" spans="7:33" ht="33.75" x14ac:dyDescent="0.2">
      <c r="G870" s="185" t="s">
        <v>451</v>
      </c>
      <c r="H870" s="186" t="s">
        <v>263</v>
      </c>
      <c r="I870" s="64" t="s">
        <v>260</v>
      </c>
      <c r="J870" s="24"/>
      <c r="L870" s="42"/>
      <c r="X870" s="24"/>
      <c r="Y870" s="45"/>
      <c r="AA870" s="24"/>
      <c r="AG870" s="45"/>
    </row>
    <row r="871" spans="7:33" x14ac:dyDescent="0.2">
      <c r="G871" s="185" t="s">
        <v>452</v>
      </c>
      <c r="H871" s="186" t="s">
        <v>259</v>
      </c>
      <c r="I871" s="64" t="s">
        <v>260</v>
      </c>
      <c r="J871" s="24"/>
      <c r="L871" s="42"/>
      <c r="X871" s="24"/>
      <c r="Y871" s="45"/>
      <c r="AA871" s="24"/>
      <c r="AG871" s="45"/>
    </row>
    <row r="872" spans="7:33" x14ac:dyDescent="0.2">
      <c r="G872" s="185" t="s">
        <v>453</v>
      </c>
      <c r="H872" s="186" t="s">
        <v>270</v>
      </c>
      <c r="I872" s="64" t="s">
        <v>260</v>
      </c>
      <c r="J872" s="24"/>
      <c r="L872" s="42"/>
      <c r="X872" s="24"/>
      <c r="Y872" s="45"/>
      <c r="AA872" s="24"/>
      <c r="AG872" s="45"/>
    </row>
    <row r="873" spans="7:33" ht="22.5" x14ac:dyDescent="0.2">
      <c r="G873" s="185" t="s">
        <v>454</v>
      </c>
      <c r="H873" s="186" t="s">
        <v>270</v>
      </c>
      <c r="I873" s="64" t="s">
        <v>260</v>
      </c>
      <c r="J873" s="24"/>
      <c r="L873" s="42"/>
      <c r="X873" s="24"/>
      <c r="Y873" s="45"/>
      <c r="AA873" s="24"/>
      <c r="AG873" s="45"/>
    </row>
    <row r="874" spans="7:33" ht="22.5" x14ac:dyDescent="0.2">
      <c r="G874" s="185" t="s">
        <v>455</v>
      </c>
      <c r="H874" s="186" t="s">
        <v>259</v>
      </c>
      <c r="I874" s="64" t="s">
        <v>260</v>
      </c>
      <c r="J874" s="24"/>
      <c r="L874" s="42"/>
      <c r="X874" s="24"/>
      <c r="Y874" s="45"/>
      <c r="AA874" s="24"/>
      <c r="AG874" s="45"/>
    </row>
    <row r="875" spans="7:33" x14ac:dyDescent="0.2">
      <c r="G875" s="185" t="s">
        <v>456</v>
      </c>
      <c r="H875" s="186" t="s">
        <v>259</v>
      </c>
      <c r="I875" s="64" t="s">
        <v>260</v>
      </c>
      <c r="J875" s="24"/>
      <c r="L875" s="42"/>
      <c r="X875" s="24"/>
      <c r="Y875" s="45"/>
      <c r="AA875" s="24"/>
      <c r="AG875" s="45"/>
    </row>
    <row r="876" spans="7:33" ht="22.5" x14ac:dyDescent="0.2">
      <c r="G876" s="185" t="s">
        <v>457</v>
      </c>
      <c r="H876" s="186" t="s">
        <v>270</v>
      </c>
      <c r="I876" s="64" t="s">
        <v>260</v>
      </c>
      <c r="J876" s="24"/>
      <c r="L876" s="42"/>
      <c r="X876" s="24"/>
      <c r="Y876" s="45"/>
      <c r="AA876" s="24"/>
      <c r="AG876" s="45"/>
    </row>
    <row r="877" spans="7:33" ht="22.5" x14ac:dyDescent="0.2">
      <c r="G877" s="185" t="s">
        <v>654</v>
      </c>
      <c r="H877" s="186" t="s">
        <v>259</v>
      </c>
      <c r="I877" s="64" t="s">
        <v>260</v>
      </c>
      <c r="J877" s="24"/>
      <c r="L877" s="42"/>
      <c r="X877" s="24"/>
      <c r="Y877" s="45"/>
      <c r="AA877" s="24"/>
      <c r="AG877" s="45"/>
    </row>
    <row r="878" spans="7:33" ht="33.75" x14ac:dyDescent="0.2">
      <c r="G878" s="185" t="s">
        <v>458</v>
      </c>
      <c r="H878" s="186" t="s">
        <v>259</v>
      </c>
      <c r="I878" s="64" t="s">
        <v>260</v>
      </c>
      <c r="J878" s="24"/>
      <c r="L878" s="42"/>
      <c r="X878" s="24"/>
      <c r="Y878" s="45"/>
      <c r="AA878" s="24"/>
      <c r="AG878" s="45"/>
    </row>
    <row r="879" spans="7:33" ht="22.5" x14ac:dyDescent="0.2">
      <c r="G879" s="185" t="s">
        <v>459</v>
      </c>
      <c r="H879" s="186" t="s">
        <v>313</v>
      </c>
      <c r="I879" s="64" t="s">
        <v>260</v>
      </c>
      <c r="J879" s="24"/>
      <c r="L879" s="42"/>
      <c r="X879" s="24"/>
      <c r="Y879" s="45"/>
      <c r="AA879" s="24"/>
      <c r="AG879" s="45"/>
    </row>
    <row r="880" spans="7:33" ht="33.75" x14ac:dyDescent="0.2">
      <c r="G880" s="185" t="s">
        <v>460</v>
      </c>
      <c r="H880" s="186" t="s">
        <v>259</v>
      </c>
      <c r="I880" s="64" t="s">
        <v>260</v>
      </c>
      <c r="J880" s="24"/>
      <c r="L880" s="42"/>
      <c r="X880" s="24"/>
      <c r="Y880" s="45"/>
      <c r="AA880" s="24"/>
      <c r="AG880" s="45"/>
    </row>
    <row r="881" spans="7:33" ht="33.75" x14ac:dyDescent="0.2">
      <c r="G881" s="185" t="s">
        <v>655</v>
      </c>
      <c r="H881" s="186" t="s">
        <v>640</v>
      </c>
      <c r="I881" s="64" t="s">
        <v>260</v>
      </c>
      <c r="J881" s="24"/>
      <c r="L881" s="42"/>
      <c r="X881" s="24"/>
      <c r="Y881" s="45"/>
      <c r="AA881" s="24"/>
      <c r="AG881" s="45"/>
    </row>
    <row r="882" spans="7:33" ht="33.75" x14ac:dyDescent="0.2">
      <c r="G882" s="185" t="s">
        <v>656</v>
      </c>
      <c r="H882" s="186" t="s">
        <v>300</v>
      </c>
      <c r="I882" s="64" t="s">
        <v>260</v>
      </c>
      <c r="J882" s="24"/>
      <c r="L882" s="42"/>
      <c r="X882" s="24"/>
      <c r="Y882" s="45"/>
      <c r="AA882" s="24"/>
      <c r="AG882" s="45"/>
    </row>
    <row r="883" spans="7:33" ht="33.75" x14ac:dyDescent="0.2">
      <c r="G883" s="185" t="s">
        <v>461</v>
      </c>
      <c r="H883" s="186" t="s">
        <v>263</v>
      </c>
      <c r="I883" s="64" t="s">
        <v>260</v>
      </c>
      <c r="J883" s="24"/>
      <c r="L883" s="42"/>
      <c r="X883" s="24"/>
      <c r="Y883" s="45"/>
      <c r="AA883" s="24"/>
      <c r="AG883" s="45"/>
    </row>
    <row r="884" spans="7:33" ht="33.75" x14ac:dyDescent="0.2">
      <c r="G884" s="185" t="s">
        <v>462</v>
      </c>
      <c r="H884" s="186" t="s">
        <v>263</v>
      </c>
      <c r="I884" s="64" t="s">
        <v>260</v>
      </c>
      <c r="J884" s="24"/>
      <c r="L884" s="42"/>
      <c r="X884" s="24"/>
      <c r="Y884" s="45"/>
      <c r="AA884" s="24"/>
      <c r="AG884" s="45"/>
    </row>
    <row r="885" spans="7:33" ht="33.75" x14ac:dyDescent="0.2">
      <c r="G885" s="185" t="s">
        <v>463</v>
      </c>
      <c r="H885" s="186" t="s">
        <v>263</v>
      </c>
      <c r="I885" s="64" t="s">
        <v>260</v>
      </c>
      <c r="J885" s="24"/>
      <c r="L885" s="42"/>
      <c r="X885" s="24"/>
      <c r="Y885" s="45"/>
      <c r="AA885" s="24"/>
      <c r="AG885" s="45"/>
    </row>
    <row r="886" spans="7:33" ht="45" x14ac:dyDescent="0.2">
      <c r="G886" s="185" t="s">
        <v>464</v>
      </c>
      <c r="H886" s="186" t="s">
        <v>300</v>
      </c>
      <c r="I886" s="64" t="s">
        <v>260</v>
      </c>
      <c r="J886" s="24"/>
      <c r="L886" s="42"/>
      <c r="X886" s="24"/>
      <c r="Y886" s="45"/>
      <c r="AA886" s="24"/>
      <c r="AG886" s="45"/>
    </row>
    <row r="887" spans="7:33" ht="33.75" x14ac:dyDescent="0.2">
      <c r="G887" s="185" t="s">
        <v>465</v>
      </c>
      <c r="H887" s="186" t="s">
        <v>313</v>
      </c>
      <c r="I887" s="64" t="s">
        <v>260</v>
      </c>
      <c r="J887" s="24"/>
      <c r="L887" s="42"/>
      <c r="X887" s="24"/>
      <c r="Y887" s="45"/>
      <c r="AA887" s="24"/>
      <c r="AG887" s="45"/>
    </row>
    <row r="888" spans="7:33" ht="33.75" x14ac:dyDescent="0.2">
      <c r="G888" s="185" t="s">
        <v>466</v>
      </c>
      <c r="H888" s="186" t="s">
        <v>313</v>
      </c>
      <c r="I888" s="64" t="s">
        <v>260</v>
      </c>
      <c r="J888" s="24"/>
      <c r="L888" s="42"/>
      <c r="X888" s="24"/>
      <c r="Y888" s="45"/>
      <c r="AA888" s="24"/>
      <c r="AG888" s="45"/>
    </row>
    <row r="889" spans="7:33" ht="22.5" x14ac:dyDescent="0.2">
      <c r="G889" s="185" t="s">
        <v>467</v>
      </c>
      <c r="H889" s="186" t="s">
        <v>263</v>
      </c>
      <c r="I889" s="64" t="s">
        <v>260</v>
      </c>
      <c r="J889" s="24"/>
      <c r="L889" s="42"/>
      <c r="X889" s="24"/>
      <c r="Y889" s="45"/>
      <c r="AA889" s="24"/>
      <c r="AG889" s="45"/>
    </row>
    <row r="890" spans="7:33" ht="22.5" x14ac:dyDescent="0.2">
      <c r="G890" s="185" t="s">
        <v>468</v>
      </c>
      <c r="H890" s="186" t="s">
        <v>259</v>
      </c>
      <c r="I890" s="64" t="s">
        <v>260</v>
      </c>
      <c r="J890" s="24"/>
      <c r="L890" s="42"/>
      <c r="X890" s="24"/>
      <c r="Y890" s="45"/>
      <c r="AA890" s="24"/>
      <c r="AG890" s="45"/>
    </row>
    <row r="891" spans="7:33" ht="22.5" x14ac:dyDescent="0.2">
      <c r="G891" s="185" t="s">
        <v>469</v>
      </c>
      <c r="H891" s="186" t="s">
        <v>313</v>
      </c>
      <c r="I891" s="64" t="s">
        <v>260</v>
      </c>
      <c r="J891" s="24"/>
      <c r="L891" s="42"/>
      <c r="X891" s="24"/>
      <c r="Y891" s="45"/>
      <c r="AA891" s="24"/>
      <c r="AG891" s="45"/>
    </row>
    <row r="892" spans="7:33" ht="22.5" x14ac:dyDescent="0.2">
      <c r="G892" s="185" t="s">
        <v>470</v>
      </c>
      <c r="H892" s="186" t="s">
        <v>263</v>
      </c>
      <c r="I892" s="64" t="s">
        <v>260</v>
      </c>
      <c r="J892" s="24"/>
      <c r="L892" s="42"/>
      <c r="X892" s="24"/>
      <c r="Y892" s="45"/>
      <c r="AA892" s="24"/>
      <c r="AG892" s="45"/>
    </row>
    <row r="893" spans="7:33" ht="33.75" x14ac:dyDescent="0.2">
      <c r="G893" s="185" t="s">
        <v>471</v>
      </c>
      <c r="H893" s="186" t="s">
        <v>313</v>
      </c>
      <c r="I893" s="64" t="s">
        <v>260</v>
      </c>
      <c r="J893" s="24"/>
      <c r="L893" s="42"/>
      <c r="X893" s="24"/>
      <c r="Y893" s="45"/>
      <c r="AA893" s="24"/>
      <c r="AG893" s="45"/>
    </row>
    <row r="894" spans="7:33" x14ac:dyDescent="0.2">
      <c r="G894" s="185" t="s">
        <v>472</v>
      </c>
      <c r="H894" s="186" t="s">
        <v>259</v>
      </c>
      <c r="I894" s="64" t="s">
        <v>260</v>
      </c>
      <c r="J894" s="24"/>
      <c r="L894" s="42"/>
      <c r="X894" s="24"/>
      <c r="Y894" s="45"/>
      <c r="AA894" s="24"/>
      <c r="AG894" s="45"/>
    </row>
    <row r="895" spans="7:33" ht="22.5" x14ac:dyDescent="0.2">
      <c r="G895" s="185" t="s">
        <v>473</v>
      </c>
      <c r="H895" s="186" t="s">
        <v>270</v>
      </c>
      <c r="I895" s="64" t="s">
        <v>260</v>
      </c>
      <c r="J895" s="24"/>
      <c r="L895" s="42"/>
      <c r="X895" s="24"/>
      <c r="Y895" s="45"/>
      <c r="AA895" s="24"/>
      <c r="AG895" s="45"/>
    </row>
    <row r="896" spans="7:33" ht="33.75" x14ac:dyDescent="0.2">
      <c r="G896" s="185" t="s">
        <v>657</v>
      </c>
      <c r="H896" s="186" t="s">
        <v>263</v>
      </c>
      <c r="I896" s="64" t="s">
        <v>260</v>
      </c>
      <c r="J896" s="24"/>
      <c r="L896" s="42"/>
      <c r="X896" s="24"/>
      <c r="Y896" s="45"/>
      <c r="AA896" s="24"/>
      <c r="AG896" s="45"/>
    </row>
    <row r="897" spans="7:33" x14ac:dyDescent="0.2">
      <c r="G897" s="185" t="s">
        <v>474</v>
      </c>
      <c r="H897" s="186" t="s">
        <v>259</v>
      </c>
      <c r="I897" s="64" t="s">
        <v>260</v>
      </c>
      <c r="J897" s="24"/>
      <c r="L897" s="42"/>
      <c r="X897" s="24"/>
      <c r="Y897" s="45"/>
      <c r="AA897" s="24"/>
      <c r="AG897" s="45"/>
    </row>
    <row r="898" spans="7:33" ht="33.75" x14ac:dyDescent="0.2">
      <c r="G898" s="185" t="s">
        <v>475</v>
      </c>
      <c r="H898" s="186" t="s">
        <v>259</v>
      </c>
      <c r="I898" s="64" t="s">
        <v>260</v>
      </c>
      <c r="J898" s="24"/>
      <c r="L898" s="42"/>
      <c r="X898" s="24"/>
      <c r="Y898" s="45"/>
      <c r="AA898" s="24"/>
      <c r="AG898" s="45"/>
    </row>
    <row r="899" spans="7:33" ht="22.5" x14ac:dyDescent="0.2">
      <c r="G899" s="185" t="s">
        <v>476</v>
      </c>
      <c r="H899" s="186" t="s">
        <v>263</v>
      </c>
      <c r="I899" s="64" t="s">
        <v>260</v>
      </c>
      <c r="J899" s="24"/>
      <c r="L899" s="42"/>
      <c r="X899" s="24"/>
      <c r="Y899" s="45"/>
      <c r="AA899" s="24"/>
      <c r="AG899" s="45"/>
    </row>
    <row r="900" spans="7:33" ht="22.5" x14ac:dyDescent="0.2">
      <c r="G900" s="185" t="s">
        <v>477</v>
      </c>
      <c r="H900" s="186" t="s">
        <v>270</v>
      </c>
      <c r="I900" s="64" t="s">
        <v>260</v>
      </c>
      <c r="J900" s="24"/>
      <c r="L900" s="42"/>
      <c r="X900" s="24"/>
      <c r="Y900" s="45"/>
      <c r="AA900" s="24"/>
      <c r="AG900" s="45"/>
    </row>
    <row r="901" spans="7:33" x14ac:dyDescent="0.2">
      <c r="G901" s="185" t="s">
        <v>478</v>
      </c>
      <c r="H901" s="186" t="s">
        <v>300</v>
      </c>
      <c r="I901" s="64" t="s">
        <v>260</v>
      </c>
      <c r="J901" s="24"/>
      <c r="L901" s="42"/>
      <c r="X901" s="24"/>
      <c r="Y901" s="45"/>
      <c r="AA901" s="24"/>
      <c r="AG901" s="45"/>
    </row>
    <row r="902" spans="7:33" x14ac:dyDescent="0.2">
      <c r="G902" s="185" t="s">
        <v>658</v>
      </c>
      <c r="H902" s="186" t="s">
        <v>259</v>
      </c>
      <c r="I902" s="64" t="s">
        <v>260</v>
      </c>
      <c r="J902" s="24"/>
      <c r="L902" s="42"/>
      <c r="X902" s="24"/>
      <c r="Y902" s="45"/>
      <c r="AA902" s="24"/>
      <c r="AG902" s="45"/>
    </row>
    <row r="903" spans="7:33" x14ac:dyDescent="0.2">
      <c r="G903" s="185" t="s">
        <v>479</v>
      </c>
      <c r="H903" s="186" t="s">
        <v>259</v>
      </c>
      <c r="I903" s="64" t="s">
        <v>260</v>
      </c>
      <c r="J903" s="24"/>
      <c r="L903" s="42"/>
      <c r="X903" s="24"/>
      <c r="Y903" s="45"/>
      <c r="AA903" s="24"/>
      <c r="AG903" s="45"/>
    </row>
    <row r="904" spans="7:33" ht="22.5" x14ac:dyDescent="0.2">
      <c r="G904" s="185" t="s">
        <v>480</v>
      </c>
      <c r="H904" s="186" t="s">
        <v>263</v>
      </c>
      <c r="I904" s="64" t="s">
        <v>260</v>
      </c>
      <c r="J904" s="24"/>
      <c r="L904" s="42"/>
      <c r="X904" s="24"/>
      <c r="Y904" s="45"/>
      <c r="AA904" s="24"/>
      <c r="AG904" s="45"/>
    </row>
    <row r="905" spans="7:33" ht="22.5" x14ac:dyDescent="0.2">
      <c r="G905" s="185" t="s">
        <v>481</v>
      </c>
      <c r="H905" s="186" t="s">
        <v>259</v>
      </c>
      <c r="I905" s="64" t="s">
        <v>260</v>
      </c>
      <c r="J905" s="24"/>
      <c r="L905" s="42"/>
      <c r="X905" s="24"/>
      <c r="Y905" s="45"/>
      <c r="AA905" s="24"/>
      <c r="AG905" s="45"/>
    </row>
    <row r="906" spans="7:33" x14ac:dyDescent="0.2">
      <c r="G906" s="185" t="s">
        <v>482</v>
      </c>
      <c r="H906" s="186" t="s">
        <v>259</v>
      </c>
      <c r="I906" s="64" t="s">
        <v>260</v>
      </c>
      <c r="J906" s="24"/>
      <c r="L906" s="42"/>
      <c r="X906" s="24"/>
      <c r="Y906" s="45"/>
      <c r="AA906" s="24"/>
      <c r="AG906" s="45"/>
    </row>
    <row r="907" spans="7:33" x14ac:dyDescent="0.2">
      <c r="G907" s="185" t="s">
        <v>483</v>
      </c>
      <c r="H907" s="186" t="s">
        <v>259</v>
      </c>
      <c r="I907" s="64" t="s">
        <v>260</v>
      </c>
      <c r="J907" s="24"/>
      <c r="L907" s="42"/>
      <c r="X907" s="24"/>
      <c r="Y907" s="45"/>
      <c r="AA907" s="24"/>
      <c r="AG907" s="45"/>
    </row>
    <row r="908" spans="7:33" ht="22.5" x14ac:dyDescent="0.2">
      <c r="G908" s="185" t="s">
        <v>484</v>
      </c>
      <c r="H908" s="186" t="s">
        <v>640</v>
      </c>
      <c r="I908" s="64" t="s">
        <v>260</v>
      </c>
      <c r="J908" s="24"/>
      <c r="L908" s="42"/>
      <c r="X908" s="24"/>
      <c r="Y908" s="45"/>
      <c r="AA908" s="24"/>
      <c r="AG908" s="45"/>
    </row>
    <row r="909" spans="7:33" x14ac:dyDescent="0.2">
      <c r="G909" s="185" t="s">
        <v>485</v>
      </c>
      <c r="H909" s="186" t="s">
        <v>259</v>
      </c>
      <c r="I909" s="64" t="s">
        <v>260</v>
      </c>
      <c r="J909" s="24"/>
      <c r="L909" s="42"/>
      <c r="X909" s="24"/>
      <c r="Y909" s="45"/>
      <c r="AA909" s="24"/>
      <c r="AG909" s="45"/>
    </row>
    <row r="910" spans="7:33" x14ac:dyDescent="0.2">
      <c r="G910" s="185" t="s">
        <v>486</v>
      </c>
      <c r="H910" s="186" t="s">
        <v>259</v>
      </c>
      <c r="I910" s="64" t="s">
        <v>260</v>
      </c>
      <c r="J910" s="24"/>
      <c r="L910" s="42"/>
      <c r="X910" s="24"/>
      <c r="Y910" s="45"/>
      <c r="AA910" s="24"/>
      <c r="AG910" s="45"/>
    </row>
    <row r="911" spans="7:33" x14ac:dyDescent="0.2">
      <c r="G911" s="185" t="s">
        <v>487</v>
      </c>
      <c r="H911" s="186" t="s">
        <v>300</v>
      </c>
      <c r="I911" s="64" t="s">
        <v>260</v>
      </c>
      <c r="J911" s="24"/>
      <c r="L911" s="42"/>
      <c r="X911" s="24"/>
      <c r="Y911" s="45"/>
      <c r="AA911" s="24"/>
      <c r="AG911" s="45"/>
    </row>
    <row r="912" spans="7:33" x14ac:dyDescent="0.2">
      <c r="G912" s="185" t="s">
        <v>488</v>
      </c>
      <c r="H912" s="186" t="s">
        <v>259</v>
      </c>
      <c r="I912" s="64" t="s">
        <v>260</v>
      </c>
      <c r="J912" s="24"/>
      <c r="L912" s="42"/>
      <c r="X912" s="24"/>
      <c r="Y912" s="45"/>
      <c r="AA912" s="24"/>
      <c r="AG912" s="45"/>
    </row>
    <row r="913" spans="7:33" x14ac:dyDescent="0.2">
      <c r="G913" s="185" t="s">
        <v>489</v>
      </c>
      <c r="H913" s="186" t="s">
        <v>263</v>
      </c>
      <c r="I913" s="64" t="s">
        <v>260</v>
      </c>
      <c r="J913" s="24"/>
      <c r="L913" s="42"/>
      <c r="X913" s="24"/>
      <c r="Y913" s="45"/>
      <c r="AA913" s="24"/>
      <c r="AG913" s="45"/>
    </row>
    <row r="914" spans="7:33" ht="22.5" x14ac:dyDescent="0.2">
      <c r="G914" s="185" t="s">
        <v>490</v>
      </c>
      <c r="H914" s="186" t="s">
        <v>263</v>
      </c>
      <c r="I914" s="64" t="s">
        <v>260</v>
      </c>
      <c r="J914" s="24"/>
      <c r="L914" s="42"/>
      <c r="X914" s="24"/>
      <c r="Y914" s="45"/>
      <c r="AA914" s="24"/>
      <c r="AG914" s="45"/>
    </row>
    <row r="915" spans="7:33" ht="22.5" x14ac:dyDescent="0.2">
      <c r="G915" s="185" t="s">
        <v>491</v>
      </c>
      <c r="H915" s="186" t="s">
        <v>259</v>
      </c>
      <c r="I915" s="64" t="s">
        <v>260</v>
      </c>
      <c r="J915" s="24"/>
      <c r="L915" s="42"/>
      <c r="X915" s="24"/>
      <c r="Y915" s="45"/>
      <c r="AA915" s="24"/>
      <c r="AG915" s="45"/>
    </row>
    <row r="916" spans="7:33" x14ac:dyDescent="0.2">
      <c r="G916" s="185" t="s">
        <v>492</v>
      </c>
      <c r="H916" s="186" t="s">
        <v>259</v>
      </c>
      <c r="I916" s="64" t="s">
        <v>260</v>
      </c>
      <c r="J916" s="24"/>
      <c r="L916" s="42"/>
      <c r="X916" s="24"/>
      <c r="Y916" s="45"/>
      <c r="AA916" s="24"/>
      <c r="AG916" s="45"/>
    </row>
    <row r="917" spans="7:33" x14ac:dyDescent="0.2">
      <c r="G917" s="185" t="s">
        <v>493</v>
      </c>
      <c r="H917" s="186" t="s">
        <v>259</v>
      </c>
      <c r="I917" s="64" t="s">
        <v>260</v>
      </c>
      <c r="J917" s="24"/>
      <c r="L917" s="42"/>
      <c r="X917" s="24"/>
      <c r="Y917" s="45"/>
      <c r="AA917" s="24"/>
      <c r="AG917" s="45"/>
    </row>
    <row r="918" spans="7:33" x14ac:dyDescent="0.2">
      <c r="G918" s="185" t="s">
        <v>494</v>
      </c>
      <c r="H918" s="186" t="s">
        <v>300</v>
      </c>
      <c r="I918" s="64" t="s">
        <v>260</v>
      </c>
      <c r="J918" s="24"/>
      <c r="L918" s="42"/>
      <c r="X918" s="24"/>
      <c r="Y918" s="45"/>
      <c r="AA918" s="24"/>
      <c r="AG918" s="45"/>
    </row>
    <row r="919" spans="7:33" x14ac:dyDescent="0.2">
      <c r="G919" s="185" t="s">
        <v>495</v>
      </c>
      <c r="H919" s="186" t="s">
        <v>259</v>
      </c>
      <c r="I919" s="64" t="s">
        <v>260</v>
      </c>
      <c r="J919" s="24"/>
      <c r="L919" s="42"/>
      <c r="X919" s="24"/>
      <c r="Y919" s="45"/>
      <c r="AA919" s="24"/>
      <c r="AG919" s="45"/>
    </row>
    <row r="920" spans="7:33" x14ac:dyDescent="0.2">
      <c r="G920" s="185" t="s">
        <v>496</v>
      </c>
      <c r="H920" s="186" t="s">
        <v>259</v>
      </c>
      <c r="I920" s="64" t="s">
        <v>260</v>
      </c>
      <c r="J920" s="24"/>
      <c r="L920" s="42"/>
      <c r="X920" s="24"/>
      <c r="Y920" s="45"/>
      <c r="AA920" s="24"/>
      <c r="AG920" s="45"/>
    </row>
    <row r="921" spans="7:33" x14ac:dyDescent="0.2">
      <c r="G921" s="185" t="s">
        <v>497</v>
      </c>
      <c r="H921" s="186" t="s">
        <v>270</v>
      </c>
      <c r="I921" s="64" t="s">
        <v>260</v>
      </c>
      <c r="J921" s="24"/>
      <c r="L921" s="42"/>
      <c r="X921" s="24"/>
      <c r="Y921" s="45"/>
      <c r="AA921" s="24"/>
      <c r="AG921" s="45"/>
    </row>
    <row r="922" spans="7:33" x14ac:dyDescent="0.2">
      <c r="G922" s="185" t="s">
        <v>498</v>
      </c>
      <c r="H922" s="186" t="s">
        <v>259</v>
      </c>
      <c r="I922" s="64" t="s">
        <v>260</v>
      </c>
      <c r="J922" s="24"/>
      <c r="L922" s="42"/>
      <c r="X922" s="24"/>
      <c r="Y922" s="45"/>
      <c r="AA922" s="24"/>
      <c r="AG922" s="45"/>
    </row>
    <row r="923" spans="7:33" ht="22.5" x14ac:dyDescent="0.2">
      <c r="G923" s="185" t="s">
        <v>499</v>
      </c>
      <c r="H923" s="186" t="s">
        <v>313</v>
      </c>
      <c r="I923" s="64" t="s">
        <v>260</v>
      </c>
      <c r="J923" s="24"/>
      <c r="L923" s="42"/>
      <c r="X923" s="24"/>
      <c r="Y923" s="45"/>
      <c r="AA923" s="24"/>
      <c r="AG923" s="45"/>
    </row>
    <row r="924" spans="7:33" x14ac:dyDescent="0.2">
      <c r="G924" s="185" t="s">
        <v>500</v>
      </c>
      <c r="H924" s="186" t="s">
        <v>270</v>
      </c>
      <c r="I924" s="64" t="s">
        <v>260</v>
      </c>
      <c r="J924" s="24"/>
      <c r="L924" s="42"/>
      <c r="X924" s="24"/>
      <c r="Y924" s="45"/>
      <c r="AA924" s="24"/>
      <c r="AG924" s="45"/>
    </row>
    <row r="925" spans="7:33" ht="33.75" x14ac:dyDescent="0.2">
      <c r="G925" s="185" t="s">
        <v>501</v>
      </c>
      <c r="H925" s="186" t="s">
        <v>313</v>
      </c>
      <c r="I925" s="64" t="s">
        <v>260</v>
      </c>
      <c r="J925" s="24"/>
      <c r="L925" s="42"/>
      <c r="X925" s="24"/>
      <c r="Y925" s="45"/>
      <c r="AA925" s="24"/>
      <c r="AG925" s="45"/>
    </row>
    <row r="926" spans="7:33" ht="22.5" x14ac:dyDescent="0.2">
      <c r="G926" s="185" t="s">
        <v>502</v>
      </c>
      <c r="H926" s="186" t="s">
        <v>263</v>
      </c>
      <c r="I926" s="64" t="s">
        <v>260</v>
      </c>
      <c r="J926" s="24"/>
      <c r="L926" s="42"/>
      <c r="X926" s="24"/>
      <c r="Y926" s="45"/>
      <c r="AA926" s="24"/>
      <c r="AG926" s="45"/>
    </row>
    <row r="927" spans="7:33" ht="22.5" x14ac:dyDescent="0.2">
      <c r="G927" s="185" t="s">
        <v>503</v>
      </c>
      <c r="H927" s="186" t="s">
        <v>300</v>
      </c>
      <c r="I927" s="64" t="s">
        <v>260</v>
      </c>
      <c r="J927" s="24"/>
      <c r="L927" s="42"/>
      <c r="X927" s="24"/>
      <c r="Y927" s="45"/>
      <c r="AA927" s="24"/>
      <c r="AG927" s="45"/>
    </row>
    <row r="928" spans="7:33" x14ac:dyDescent="0.2">
      <c r="G928" s="208" t="s">
        <v>504</v>
      </c>
      <c r="H928" s="186" t="s">
        <v>640</v>
      </c>
      <c r="I928" s="64" t="s">
        <v>260</v>
      </c>
      <c r="J928" s="24"/>
      <c r="L928" s="42"/>
      <c r="X928" s="24"/>
      <c r="Y928" s="45"/>
      <c r="AA928" s="24"/>
      <c r="AG928" s="45"/>
    </row>
    <row r="929" spans="7:33" x14ac:dyDescent="0.2">
      <c r="G929" s="185" t="s">
        <v>505</v>
      </c>
      <c r="H929" s="186" t="s">
        <v>259</v>
      </c>
      <c r="I929" s="64" t="s">
        <v>260</v>
      </c>
      <c r="J929" s="24"/>
      <c r="L929" s="42"/>
      <c r="X929" s="24"/>
      <c r="Y929" s="45"/>
      <c r="AA929" s="24"/>
      <c r="AG929" s="45"/>
    </row>
    <row r="930" spans="7:33" x14ac:dyDescent="0.2">
      <c r="G930" s="185" t="s">
        <v>506</v>
      </c>
      <c r="H930" s="186" t="s">
        <v>259</v>
      </c>
      <c r="I930" s="64" t="s">
        <v>260</v>
      </c>
      <c r="J930" s="24"/>
      <c r="L930" s="42"/>
      <c r="X930" s="24"/>
      <c r="Y930" s="45"/>
      <c r="AA930" s="24"/>
      <c r="AG930" s="45"/>
    </row>
    <row r="931" spans="7:33" x14ac:dyDescent="0.2">
      <c r="G931" s="185" t="s">
        <v>507</v>
      </c>
      <c r="H931" s="186" t="s">
        <v>270</v>
      </c>
      <c r="I931" s="64" t="s">
        <v>260</v>
      </c>
      <c r="J931" s="24"/>
      <c r="L931" s="42"/>
      <c r="X931" s="24"/>
      <c r="Y931" s="45"/>
      <c r="AA931" s="24"/>
      <c r="AG931" s="45"/>
    </row>
    <row r="932" spans="7:33" x14ac:dyDescent="0.2">
      <c r="G932" s="185" t="s">
        <v>508</v>
      </c>
      <c r="H932" s="186" t="s">
        <v>640</v>
      </c>
      <c r="I932" s="64" t="s">
        <v>260</v>
      </c>
      <c r="J932" s="24"/>
      <c r="L932" s="42"/>
      <c r="X932" s="24"/>
      <c r="Y932" s="45"/>
      <c r="AA932" s="24"/>
      <c r="AG932" s="45"/>
    </row>
    <row r="933" spans="7:33" x14ac:dyDescent="0.2">
      <c r="G933" s="185" t="s">
        <v>509</v>
      </c>
      <c r="H933" s="186" t="s">
        <v>263</v>
      </c>
      <c r="I933" s="64" t="s">
        <v>260</v>
      </c>
      <c r="J933" s="24"/>
      <c r="L933" s="42"/>
      <c r="X933" s="24"/>
      <c r="Y933" s="45"/>
      <c r="AA933" s="24"/>
      <c r="AG933" s="45"/>
    </row>
    <row r="934" spans="7:33" x14ac:dyDescent="0.2">
      <c r="G934" s="185" t="s">
        <v>510</v>
      </c>
      <c r="H934" s="186" t="s">
        <v>259</v>
      </c>
      <c r="I934" s="64" t="s">
        <v>260</v>
      </c>
      <c r="J934" s="24"/>
      <c r="L934" s="42"/>
      <c r="X934" s="24"/>
      <c r="Y934" s="45"/>
      <c r="AA934" s="24"/>
      <c r="AG934" s="45"/>
    </row>
    <row r="935" spans="7:33" x14ac:dyDescent="0.2">
      <c r="G935" s="185" t="s">
        <v>511</v>
      </c>
      <c r="H935" s="186" t="s">
        <v>270</v>
      </c>
      <c r="I935" s="64" t="s">
        <v>260</v>
      </c>
      <c r="J935" s="24"/>
      <c r="L935" s="42"/>
      <c r="X935" s="24"/>
      <c r="Y935" s="45"/>
      <c r="AA935" s="24"/>
      <c r="AG935" s="45"/>
    </row>
    <row r="936" spans="7:33" x14ac:dyDescent="0.2">
      <c r="G936" s="185" t="s">
        <v>512</v>
      </c>
      <c r="H936" s="186" t="s">
        <v>259</v>
      </c>
      <c r="I936" s="64" t="s">
        <v>260</v>
      </c>
      <c r="J936" s="24"/>
      <c r="L936" s="42"/>
      <c r="X936" s="24"/>
      <c r="Y936" s="45"/>
      <c r="AA936" s="24"/>
      <c r="AG936" s="45"/>
    </row>
    <row r="937" spans="7:33" ht="22.5" x14ac:dyDescent="0.2">
      <c r="G937" s="185" t="s">
        <v>513</v>
      </c>
      <c r="H937" s="186" t="s">
        <v>259</v>
      </c>
      <c r="I937" s="64" t="s">
        <v>260</v>
      </c>
      <c r="J937" s="24"/>
      <c r="L937" s="42"/>
      <c r="X937" s="24"/>
      <c r="Y937" s="45"/>
      <c r="AA937" s="24"/>
      <c r="AG937" s="45"/>
    </row>
    <row r="938" spans="7:33" ht="22.5" x14ac:dyDescent="0.2">
      <c r="G938" s="185" t="s">
        <v>514</v>
      </c>
      <c r="H938" s="186" t="s">
        <v>270</v>
      </c>
      <c r="I938" s="64" t="s">
        <v>260</v>
      </c>
      <c r="J938" s="24"/>
      <c r="L938" s="42"/>
      <c r="X938" s="24"/>
      <c r="Y938" s="45"/>
      <c r="AA938" s="24"/>
      <c r="AG938" s="45"/>
    </row>
    <row r="939" spans="7:33" x14ac:dyDescent="0.2">
      <c r="G939" s="185" t="s">
        <v>515</v>
      </c>
      <c r="H939" s="186" t="s">
        <v>259</v>
      </c>
      <c r="I939" s="64" t="s">
        <v>260</v>
      </c>
      <c r="J939" s="24"/>
      <c r="L939" s="42"/>
      <c r="X939" s="24"/>
      <c r="Y939" s="45"/>
      <c r="AA939" s="24"/>
      <c r="AG939" s="45"/>
    </row>
    <row r="940" spans="7:33" x14ac:dyDescent="0.2">
      <c r="G940" s="185" t="s">
        <v>516</v>
      </c>
      <c r="H940" s="186" t="s">
        <v>259</v>
      </c>
      <c r="I940" s="64" t="s">
        <v>260</v>
      </c>
      <c r="J940" s="24"/>
      <c r="L940" s="42"/>
      <c r="X940" s="24"/>
      <c r="Y940" s="45"/>
      <c r="AA940" s="24"/>
      <c r="AG940" s="45"/>
    </row>
    <row r="941" spans="7:33" ht="22.5" x14ac:dyDescent="0.2">
      <c r="G941" s="185" t="s">
        <v>517</v>
      </c>
      <c r="H941" s="186" t="s">
        <v>263</v>
      </c>
      <c r="I941" s="64" t="s">
        <v>260</v>
      </c>
      <c r="J941" s="24"/>
      <c r="L941" s="42"/>
      <c r="X941" s="24"/>
      <c r="Y941" s="45"/>
      <c r="AA941" s="24"/>
      <c r="AG941" s="45"/>
    </row>
    <row r="942" spans="7:33" x14ac:dyDescent="0.2">
      <c r="G942" s="185" t="s">
        <v>518</v>
      </c>
      <c r="H942" s="186" t="s">
        <v>263</v>
      </c>
      <c r="I942" s="64" t="s">
        <v>260</v>
      </c>
      <c r="J942" s="24"/>
      <c r="L942" s="42"/>
      <c r="X942" s="24"/>
      <c r="Y942" s="45"/>
      <c r="AA942" s="24"/>
      <c r="AG942" s="45"/>
    </row>
    <row r="943" spans="7:33" ht="22.5" x14ac:dyDescent="0.2">
      <c r="G943" s="185" t="s">
        <v>519</v>
      </c>
      <c r="H943" s="186" t="s">
        <v>313</v>
      </c>
      <c r="I943" s="64" t="s">
        <v>260</v>
      </c>
      <c r="J943" s="24"/>
      <c r="L943" s="42"/>
      <c r="X943" s="24"/>
      <c r="Y943" s="45"/>
      <c r="AA943" s="24"/>
      <c r="AG943" s="45"/>
    </row>
    <row r="944" spans="7:33" ht="22.5" x14ac:dyDescent="0.2">
      <c r="G944" s="185" t="s">
        <v>520</v>
      </c>
      <c r="H944" s="186" t="s">
        <v>263</v>
      </c>
      <c r="I944" s="64" t="s">
        <v>260</v>
      </c>
      <c r="J944" s="24"/>
      <c r="L944" s="42"/>
      <c r="X944" s="24"/>
      <c r="Y944" s="45"/>
      <c r="AA944" s="24"/>
      <c r="AG944" s="45"/>
    </row>
    <row r="945" spans="7:33" x14ac:dyDescent="0.2">
      <c r="G945" s="185" t="s">
        <v>521</v>
      </c>
      <c r="H945" s="186" t="s">
        <v>263</v>
      </c>
      <c r="I945" s="64" t="s">
        <v>260</v>
      </c>
      <c r="J945" s="24"/>
      <c r="L945" s="42"/>
      <c r="X945" s="24"/>
      <c r="Y945" s="45"/>
      <c r="AA945" s="24"/>
      <c r="AG945" s="45"/>
    </row>
    <row r="946" spans="7:33" x14ac:dyDescent="0.2">
      <c r="G946" s="185" t="s">
        <v>522</v>
      </c>
      <c r="H946" s="186" t="s">
        <v>263</v>
      </c>
      <c r="I946" s="64" t="s">
        <v>260</v>
      </c>
      <c r="J946" s="24"/>
      <c r="L946" s="42"/>
      <c r="X946" s="24"/>
      <c r="Y946" s="45"/>
      <c r="AA946" s="24"/>
      <c r="AG946" s="45"/>
    </row>
    <row r="947" spans="7:33" x14ac:dyDescent="0.2">
      <c r="G947" s="185" t="s">
        <v>523</v>
      </c>
      <c r="H947" s="186" t="s">
        <v>259</v>
      </c>
      <c r="I947" s="64" t="s">
        <v>260</v>
      </c>
      <c r="J947" s="24"/>
      <c r="L947" s="42"/>
      <c r="X947" s="24"/>
      <c r="Y947" s="45"/>
      <c r="AA947" s="24"/>
      <c r="AG947" s="45"/>
    </row>
  </sheetData>
  <sheetProtection password="F319" sheet="1" formatCells="0" formatColumns="0" formatRows="0" insertRows="0" selectLockedCells="1"/>
  <autoFilter ref="A5:AG251">
    <sortState ref="A6:AG227">
      <sortCondition ref="A5:A227"/>
    </sortState>
  </autoFilter>
  <mergeCells count="5">
    <mergeCell ref="AA4:AG4"/>
    <mergeCell ref="I258:K264"/>
    <mergeCell ref="C1:AA1"/>
    <mergeCell ref="C2:M2"/>
    <mergeCell ref="C3:AA3"/>
  </mergeCells>
  <dataValidations count="17">
    <dataValidation type="list" allowBlank="1" showInputMessage="1" showErrorMessage="1" sqref="K690:K695">
      <formula1>"tempo indeterminato, tempo determinato/scrittura, occasionale-fino a 30 giorni, contratto a progetto, professionale, altro"</formula1>
    </dataValidation>
    <dataValidation type="list" allowBlank="1" showInputMessage="1" showErrorMessage="1" sqref="U6:U84 U105:U251">
      <formula1>$X$690:$X$692</formula1>
    </dataValidation>
    <dataValidation type="list" allowBlank="1" showInputMessage="1" showErrorMessage="1" sqref="I6:I84 I105:I251">
      <formula1>$E$690:$E$708</formula1>
    </dataValidation>
    <dataValidation type="list" allowBlank="1" showInputMessage="1" showErrorMessage="1" sqref="G6:G84 G105:G251">
      <formula1>$G$690:$G$947</formula1>
    </dataValidation>
    <dataValidation type="list" allowBlank="1" showInputMessage="1" showErrorMessage="1" sqref="O6:O84 O105:O251">
      <formula1>$O$690:$O$693</formula1>
    </dataValidation>
    <dataValidation type="list" allowBlank="1" showInputMessage="1" showErrorMessage="1" sqref="L6:L84 L105:L251">
      <formula1>$L$690:$L$694</formula1>
    </dataValidation>
    <dataValidation type="list" allowBlank="1" showInputMessage="1" showErrorMessage="1" sqref="J6:J84 J105:J251">
      <formula1>$J$690:$J$693</formula1>
    </dataValidation>
    <dataValidation type="list" allowBlank="1" showInputMessage="1" showErrorMessage="1" sqref="C6:C84 C105:C252">
      <formula1>$C$690:$C$694</formula1>
    </dataValidation>
    <dataValidation type="list" allowBlank="1" showInputMessage="1" showErrorMessage="1" sqref="B6:B84 B105:B251">
      <formula1>$B$690:$B$756</formula1>
    </dataValidation>
    <dataValidation type="list" allowBlank="1" showInputMessage="1" showErrorMessage="1" sqref="B85:B104">
      <formula1>$B$625:$B$691</formula1>
    </dataValidation>
    <dataValidation type="list" allowBlank="1" showInputMessage="1" showErrorMessage="1" sqref="C85:C104">
      <formula1>$C$625:$C$629</formula1>
    </dataValidation>
    <dataValidation type="list" allowBlank="1" showInputMessage="1" showErrorMessage="1" sqref="G85:G104">
      <formula1>$G$625:$G$882</formula1>
    </dataValidation>
    <dataValidation type="list" allowBlank="1" showInputMessage="1" showErrorMessage="1" sqref="J85:J104">
      <formula1>$J$625:$J$628</formula1>
    </dataValidation>
    <dataValidation type="list" allowBlank="1" showInputMessage="1" showErrorMessage="1" sqref="L85:L104">
      <formula1>$L$625:$L$629</formula1>
    </dataValidation>
    <dataValidation type="list" allowBlank="1" showInputMessage="1" showErrorMessage="1" sqref="O85:O104">
      <formula1>$O$625:$O$628</formula1>
    </dataValidation>
    <dataValidation type="list" allowBlank="1" showInputMessage="1" showErrorMessage="1" sqref="I85:I104">
      <formula1>$E$625:$E$643</formula1>
    </dataValidation>
    <dataValidation type="list" allowBlank="1" showInputMessage="1" showErrorMessage="1" sqref="U85:U104">
      <formula1>$X$625:$X$627</formula1>
    </dataValidation>
  </dataValidations>
  <printOptions horizontalCentered="1" verticalCentered="1"/>
  <pageMargins left="0.15748031496062992" right="0.15748031496062992" top="0.15748031496062992" bottom="0.11811023622047245" header="0.15748031496062992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Macro21">
                <anchor moveWithCells="1" sizeWithCells="1">
                  <from>
                    <xdr:col>0</xdr:col>
                    <xdr:colOff>114300</xdr:colOff>
                    <xdr:row>252</xdr:row>
                    <xdr:rowOff>66675</xdr:rowOff>
                  </from>
                  <to>
                    <xdr:col>4</xdr:col>
                    <xdr:colOff>685800</xdr:colOff>
                    <xdr:row>257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tabColor rgb="FFFFFF00"/>
  </sheetPr>
  <dimension ref="A1:AA413"/>
  <sheetViews>
    <sheetView tabSelected="1" topLeftCell="C1" zoomScaleNormal="100" workbookViewId="0">
      <selection activeCell="C94" sqref="C94"/>
    </sheetView>
  </sheetViews>
  <sheetFormatPr defaultColWidth="9.140625" defaultRowHeight="12.75" x14ac:dyDescent="0.2"/>
  <cols>
    <col min="1" max="1" width="4.140625" style="216" customWidth="1"/>
    <col min="2" max="2" width="49.5703125" style="73" customWidth="1"/>
    <col min="3" max="3" width="10.7109375" style="73" bestFit="1" customWidth="1"/>
    <col min="4" max="5" width="15.140625" style="73" bestFit="1" customWidth="1"/>
    <col min="6" max="6" width="10.7109375" style="73" bestFit="1" customWidth="1"/>
    <col min="7" max="7" width="14.7109375" style="73" bestFit="1" customWidth="1"/>
    <col min="8" max="8" width="14.28515625" style="73" bestFit="1" customWidth="1"/>
    <col min="9" max="9" width="10.7109375" style="73" bestFit="1" customWidth="1"/>
    <col min="10" max="10" width="14.7109375" style="73" bestFit="1" customWidth="1"/>
    <col min="11" max="11" width="14.28515625" style="73" bestFit="1" customWidth="1"/>
    <col min="12" max="12" width="10.7109375" style="73" bestFit="1" customWidth="1"/>
    <col min="13" max="13" width="14.7109375" style="73" bestFit="1" customWidth="1"/>
    <col min="14" max="14" width="13.85546875" style="73" bestFit="1" customWidth="1"/>
    <col min="15" max="15" width="10.7109375" style="73" bestFit="1" customWidth="1"/>
    <col min="16" max="16" width="14.7109375" style="73" bestFit="1" customWidth="1"/>
    <col min="17" max="17" width="14.28515625" style="73" bestFit="1" customWidth="1"/>
    <col min="18" max="18" width="18" style="73" bestFit="1" customWidth="1"/>
    <col min="19" max="19" width="15.42578125" style="73" bestFit="1" customWidth="1"/>
    <col min="20" max="20" width="18.85546875" style="73" bestFit="1" customWidth="1"/>
    <col min="21" max="21" width="13.28515625" style="73" customWidth="1"/>
    <col min="22" max="22" width="12.7109375" style="73" customWidth="1"/>
    <col min="23" max="23" width="13.7109375" style="73" customWidth="1"/>
    <col min="24" max="24" width="11" style="73" customWidth="1"/>
    <col min="25" max="25" width="12.5703125" style="73" customWidth="1"/>
    <col min="26" max="26" width="12.42578125" style="73" customWidth="1"/>
    <col min="27" max="16384" width="9.140625" style="73"/>
  </cols>
  <sheetData>
    <row r="1" spans="1:21" ht="62.25" customHeight="1" x14ac:dyDescent="0.2">
      <c r="A1" s="217"/>
      <c r="B1" s="370" t="s">
        <v>663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2"/>
    </row>
    <row r="2" spans="1:21" s="220" customFormat="1" ht="25.5" customHeight="1" x14ac:dyDescent="0.2">
      <c r="A2" s="218"/>
      <c r="B2" s="162" t="s">
        <v>250</v>
      </c>
      <c r="C2" s="385" t="s">
        <v>73</v>
      </c>
      <c r="D2" s="386"/>
      <c r="E2" s="387"/>
      <c r="F2" s="385" t="s">
        <v>74</v>
      </c>
      <c r="G2" s="386"/>
      <c r="H2" s="387"/>
      <c r="I2" s="385" t="s">
        <v>75</v>
      </c>
      <c r="J2" s="386"/>
      <c r="K2" s="387"/>
      <c r="L2" s="385" t="s">
        <v>76</v>
      </c>
      <c r="M2" s="386"/>
      <c r="N2" s="387"/>
      <c r="O2" s="385" t="s">
        <v>77</v>
      </c>
      <c r="P2" s="386"/>
      <c r="Q2" s="387"/>
      <c r="R2" s="404" t="s">
        <v>80</v>
      </c>
      <c r="S2" s="388" t="s">
        <v>227</v>
      </c>
      <c r="T2" s="391" t="s">
        <v>226</v>
      </c>
      <c r="U2" s="219" t="s">
        <v>79</v>
      </c>
    </row>
    <row r="3" spans="1:21" ht="33.75" customHeight="1" x14ac:dyDescent="0.2">
      <c r="A3" s="217"/>
      <c r="B3" s="163" t="s">
        <v>532</v>
      </c>
      <c r="C3" s="382"/>
      <c r="D3" s="383"/>
      <c r="E3" s="384"/>
      <c r="F3" s="382"/>
      <c r="G3" s="383"/>
      <c r="H3" s="384"/>
      <c r="I3" s="382"/>
      <c r="J3" s="383"/>
      <c r="K3" s="384"/>
      <c r="L3" s="405"/>
      <c r="M3" s="406"/>
      <c r="N3" s="407"/>
      <c r="O3" s="405"/>
      <c r="P3" s="406"/>
      <c r="Q3" s="407"/>
      <c r="R3" s="404"/>
      <c r="S3" s="389"/>
      <c r="T3" s="391"/>
    </row>
    <row r="4" spans="1:21" s="220" customFormat="1" ht="29.65" customHeight="1" x14ac:dyDescent="0.2">
      <c r="A4" s="218"/>
      <c r="B4" s="163" t="s">
        <v>251</v>
      </c>
      <c r="C4" s="392" t="s">
        <v>79</v>
      </c>
      <c r="D4" s="393"/>
      <c r="E4" s="394"/>
      <c r="F4" s="392"/>
      <c r="G4" s="393"/>
      <c r="H4" s="394"/>
      <c r="I4" s="392" t="s">
        <v>78</v>
      </c>
      <c r="J4" s="393"/>
      <c r="K4" s="394"/>
      <c r="L4" s="392" t="s">
        <v>79</v>
      </c>
      <c r="M4" s="393"/>
      <c r="N4" s="394"/>
      <c r="O4" s="392" t="s">
        <v>79</v>
      </c>
      <c r="P4" s="393"/>
      <c r="Q4" s="394"/>
      <c r="R4" s="404"/>
      <c r="S4" s="389"/>
      <c r="T4" s="391"/>
      <c r="U4" s="219" t="s">
        <v>78</v>
      </c>
    </row>
    <row r="5" spans="1:21" s="220" customFormat="1" ht="36" x14ac:dyDescent="0.2">
      <c r="A5" s="218"/>
      <c r="B5" s="164" t="s">
        <v>533</v>
      </c>
      <c r="C5" s="210" t="s">
        <v>228</v>
      </c>
      <c r="D5" s="140" t="s">
        <v>229</v>
      </c>
      <c r="E5" s="210" t="s">
        <v>230</v>
      </c>
      <c r="F5" s="210" t="s">
        <v>228</v>
      </c>
      <c r="G5" s="140" t="s">
        <v>229</v>
      </c>
      <c r="H5" s="210" t="s">
        <v>230</v>
      </c>
      <c r="I5" s="210" t="s">
        <v>228</v>
      </c>
      <c r="J5" s="140" t="s">
        <v>229</v>
      </c>
      <c r="K5" s="210" t="s">
        <v>230</v>
      </c>
      <c r="L5" s="210" t="s">
        <v>228</v>
      </c>
      <c r="M5" s="140" t="s">
        <v>229</v>
      </c>
      <c r="N5" s="210" t="s">
        <v>230</v>
      </c>
      <c r="O5" s="210" t="s">
        <v>228</v>
      </c>
      <c r="P5" s="140" t="s">
        <v>229</v>
      </c>
      <c r="Q5" s="210" t="s">
        <v>230</v>
      </c>
      <c r="R5" s="404"/>
      <c r="S5" s="390"/>
      <c r="T5" s="391"/>
    </row>
    <row r="6" spans="1:21" s="221" customFormat="1" ht="22.5" customHeight="1" x14ac:dyDescent="0.2">
      <c r="A6" s="213"/>
      <c r="B6" s="94" t="s">
        <v>54</v>
      </c>
      <c r="C6" s="376" t="s">
        <v>3</v>
      </c>
      <c r="D6" s="377"/>
      <c r="E6" s="378"/>
      <c r="F6" s="376" t="s">
        <v>3</v>
      </c>
      <c r="G6" s="377"/>
      <c r="H6" s="378"/>
      <c r="I6" s="376" t="s">
        <v>3</v>
      </c>
      <c r="J6" s="377"/>
      <c r="K6" s="378"/>
      <c r="L6" s="376" t="s">
        <v>3</v>
      </c>
      <c r="M6" s="377"/>
      <c r="N6" s="378"/>
      <c r="O6" s="376" t="s">
        <v>3</v>
      </c>
      <c r="P6" s="377"/>
      <c r="Q6" s="378"/>
      <c r="R6" s="379" t="s">
        <v>3</v>
      </c>
      <c r="S6" s="380"/>
      <c r="T6" s="381"/>
    </row>
    <row r="7" spans="1:21" s="221" customFormat="1" ht="12" x14ac:dyDescent="0.2">
      <c r="A7" s="173" t="s">
        <v>127</v>
      </c>
      <c r="B7" s="95" t="s">
        <v>16</v>
      </c>
      <c r="C7" s="96"/>
      <c r="D7" s="96"/>
      <c r="E7" s="96"/>
      <c r="F7" s="97"/>
      <c r="G7" s="97"/>
      <c r="H7" s="96"/>
      <c r="I7" s="97"/>
      <c r="J7" s="97"/>
      <c r="K7" s="96"/>
      <c r="L7" s="97"/>
      <c r="M7" s="97"/>
      <c r="N7" s="96"/>
      <c r="O7" s="97"/>
      <c r="P7" s="97"/>
      <c r="Q7" s="96"/>
      <c r="R7" s="98"/>
      <c r="S7" s="98"/>
      <c r="T7" s="99"/>
    </row>
    <row r="8" spans="1:21" s="221" customFormat="1" ht="12" x14ac:dyDescent="0.2">
      <c r="A8" s="173" t="s">
        <v>128</v>
      </c>
      <c r="B8" s="100" t="s">
        <v>1</v>
      </c>
      <c r="C8" s="135">
        <v>0</v>
      </c>
      <c r="D8" s="139">
        <f>SUMIFS('Entrate - Altri costi'!$W$6:$W$251,'Entrate - Altri costi'!$B$6:$B$251,$A8,'Entrate - Altri costi'!$C$6:$C$251,C$2)</f>
        <v>0</v>
      </c>
      <c r="E8" s="101">
        <f>SUMIFS('Entrate - Altri costi'!$AE$6:$AE$251,'Entrate - Altri costi'!$B$6:$B$251,$A8,'Entrate - Altri costi'!$C$6:$C$251,C$2)</f>
        <v>0</v>
      </c>
      <c r="F8" s="135">
        <v>0</v>
      </c>
      <c r="G8" s="139">
        <f>SUMIFS('Entrate - Altri costi'!$W$6:$W$251,'Entrate - Altri costi'!$B$6:$B$251,$A8,'Entrate - Altri costi'!$C$6:$C$251,F$2)</f>
        <v>0</v>
      </c>
      <c r="H8" s="101">
        <f>SUMIFS('Entrate - Altri costi'!$AE$6:$AE$251,'Entrate - Altri costi'!$B$6:$B$251,$A8,'Entrate - Altri costi'!$C$6:$C$251,F$2)</f>
        <v>0</v>
      </c>
      <c r="I8" s="135">
        <v>0</v>
      </c>
      <c r="J8" s="139">
        <f>SUMIFS('Entrate - Altri costi'!$W$6:$W$251,'Entrate - Altri costi'!$B$6:$B$251,$A8,'Entrate - Altri costi'!$C$6:$C$251,I$2)</f>
        <v>0</v>
      </c>
      <c r="K8" s="101">
        <f>SUMIFS('Entrate - Altri costi'!$AE$6:$AE$251,'Entrate - Altri costi'!$B$6:$B$251,$A8,'Entrate - Altri costi'!$C$6:$C$251,I$2)</f>
        <v>0</v>
      </c>
      <c r="L8" s="135">
        <v>0</v>
      </c>
      <c r="M8" s="139">
        <f>SUMIFS('Entrate - Altri costi'!$W$6:$W$251,'Entrate - Altri costi'!$B$6:$B$251,$A8,'Entrate - Altri costi'!$C$6:$C$251,L$2)</f>
        <v>0</v>
      </c>
      <c r="N8" s="101">
        <f>SUMIFS('Entrate - Altri costi'!$AE$6:$AE$251,'Entrate - Altri costi'!$B$6:$B$251,$A8,'Entrate - Altri costi'!$C$6:$C$251,L$2)</f>
        <v>0</v>
      </c>
      <c r="O8" s="135">
        <v>0</v>
      </c>
      <c r="P8" s="139">
        <f>SUMIFS('Entrate - Altri costi'!$W$6:$W$251,'Entrate - Altri costi'!$B$6:$B$251,$A8,'Entrate - Altri costi'!$C$6:$C$251,O$2)</f>
        <v>0</v>
      </c>
      <c r="Q8" s="101">
        <f>SUMIFS('Entrate - Altri costi'!$AE$6:$AE$251,'Entrate - Altri costi'!$B$6:$B$251,$A8,'Entrate - Altri costi'!$C$6:$C$251,O$2)</f>
        <v>0</v>
      </c>
      <c r="R8" s="120">
        <f t="shared" ref="R8:T12" si="0">SUM(C8+F8+I8+L8+O8)</f>
        <v>0</v>
      </c>
      <c r="S8" s="139">
        <f t="shared" si="0"/>
        <v>0</v>
      </c>
      <c r="T8" s="102">
        <f t="shared" si="0"/>
        <v>0</v>
      </c>
    </row>
    <row r="9" spans="1:21" s="221" customFormat="1" ht="12" x14ac:dyDescent="0.2">
      <c r="A9" s="173" t="s">
        <v>129</v>
      </c>
      <c r="B9" s="100" t="s">
        <v>0</v>
      </c>
      <c r="C9" s="135">
        <v>0</v>
      </c>
      <c r="D9" s="139">
        <f>SUMIFS('Entrate - Altri costi'!$W$6:$W$251,'Entrate - Altri costi'!$B$6:$B$251,$A9,'Entrate - Altri costi'!$C$6:$C$251,C$2)</f>
        <v>0</v>
      </c>
      <c r="E9" s="101">
        <f>SUMIFS('Entrate - Altri costi'!$AE$6:$AE$251,'Entrate - Altri costi'!$B$6:$B$251,$A9,'Entrate - Altri costi'!$C$6:$C$251,C$2)</f>
        <v>0</v>
      </c>
      <c r="F9" s="135">
        <v>0</v>
      </c>
      <c r="G9" s="139">
        <f>SUMIFS('Entrate - Altri costi'!$W$6:$W$251,'Entrate - Altri costi'!$B$6:$B$251,$A9,'Entrate - Altri costi'!$C$6:$C$251,F$2)</f>
        <v>0</v>
      </c>
      <c r="H9" s="101">
        <f>SUMIFS('Entrate - Altri costi'!$AE$6:$AE$251,'Entrate - Altri costi'!$B$6:$B$251,$A9,'Entrate - Altri costi'!$C$6:$C$251,F$2)</f>
        <v>0</v>
      </c>
      <c r="I9" s="135">
        <v>0</v>
      </c>
      <c r="J9" s="139">
        <f>SUMIFS('Entrate - Altri costi'!$W$6:$W$251,'Entrate - Altri costi'!$B$6:$B$251,$A9,'Entrate - Altri costi'!$C$6:$C$251,I$2)</f>
        <v>0</v>
      </c>
      <c r="K9" s="101">
        <f>SUMIFS('Entrate - Altri costi'!$AE$6:$AE$251,'Entrate - Altri costi'!$B$6:$B$251,$A9,'Entrate - Altri costi'!$C$6:$C$251,I$2)</f>
        <v>0</v>
      </c>
      <c r="L9" s="135">
        <v>0</v>
      </c>
      <c r="M9" s="139">
        <f>SUMIFS('Entrate - Altri costi'!$W$6:$W$251,'Entrate - Altri costi'!$B$6:$B$251,$A9,'Entrate - Altri costi'!$C$6:$C$251,L$2)</f>
        <v>0</v>
      </c>
      <c r="N9" s="101">
        <f>SUMIFS('Entrate - Altri costi'!$AE$6:$AE$251,'Entrate - Altri costi'!$B$6:$B$251,$A9,'Entrate - Altri costi'!$C$6:$C$251,L$2)</f>
        <v>0</v>
      </c>
      <c r="O9" s="135">
        <v>0</v>
      </c>
      <c r="P9" s="139">
        <f>SUMIFS('Entrate - Altri costi'!$W$6:$W$251,'Entrate - Altri costi'!$B$6:$B$251,$A9,'Entrate - Altri costi'!$C$6:$C$251,O$2)</f>
        <v>0</v>
      </c>
      <c r="Q9" s="101">
        <f>SUMIFS('Entrate - Altri costi'!$AE$6:$AE$251,'Entrate - Altri costi'!$B$6:$B$251,$A9,'Entrate - Altri costi'!$C$6:$C$251,O$2)</f>
        <v>0</v>
      </c>
      <c r="R9" s="120">
        <f t="shared" si="0"/>
        <v>0</v>
      </c>
      <c r="S9" s="139">
        <f t="shared" si="0"/>
        <v>0</v>
      </c>
      <c r="T9" s="103">
        <f t="shared" si="0"/>
        <v>0</v>
      </c>
    </row>
    <row r="10" spans="1:21" s="221" customFormat="1" ht="24" x14ac:dyDescent="0.2">
      <c r="A10" s="173" t="s">
        <v>130</v>
      </c>
      <c r="B10" s="104" t="s">
        <v>17</v>
      </c>
      <c r="C10" s="135">
        <v>0</v>
      </c>
      <c r="D10" s="139">
        <f>SUMIFS('Entrate - Altri costi'!$W$6:$W$251,'Entrate - Altri costi'!$B$6:$B$251,$A10,'Entrate - Altri costi'!$C$6:$C$251,C$2)</f>
        <v>0</v>
      </c>
      <c r="E10" s="101">
        <f>SUMIFS('Entrate - Altri costi'!$AE$6:$AE$251,'Entrate - Altri costi'!$B$6:$B$251,$A10,'Entrate - Altri costi'!$C$6:$C$251,C$2)</f>
        <v>0</v>
      </c>
      <c r="F10" s="135">
        <v>0</v>
      </c>
      <c r="G10" s="139">
        <f>SUMIFS('Entrate - Altri costi'!$W$6:$W$251,'Entrate - Altri costi'!$B$6:$B$251,$A10,'Entrate - Altri costi'!$C$6:$C$251,F$2)</f>
        <v>0</v>
      </c>
      <c r="H10" s="101">
        <f>SUMIFS('Entrate - Altri costi'!$AE$6:$AE$251,'Entrate - Altri costi'!$B$6:$B$251,$A10,'Entrate - Altri costi'!$C$6:$C$251,F$2)</f>
        <v>0</v>
      </c>
      <c r="I10" s="135">
        <v>0</v>
      </c>
      <c r="J10" s="139">
        <f>SUMIFS('Entrate - Altri costi'!$W$6:$W$251,'Entrate - Altri costi'!$B$6:$B$251,$A10,'Entrate - Altri costi'!$C$6:$C$251,I$2)</f>
        <v>0</v>
      </c>
      <c r="K10" s="101">
        <f>SUMIFS('Entrate - Altri costi'!$AE$6:$AE$251,'Entrate - Altri costi'!$B$6:$B$251,$A10,'Entrate - Altri costi'!$C$6:$C$251,I$2)</f>
        <v>0</v>
      </c>
      <c r="L10" s="135">
        <v>0</v>
      </c>
      <c r="M10" s="139">
        <f>SUMIFS('Entrate - Altri costi'!$W$6:$W$251,'Entrate - Altri costi'!$B$6:$B$251,$A10,'Entrate - Altri costi'!$C$6:$C$251,L$2)</f>
        <v>0</v>
      </c>
      <c r="N10" s="101">
        <f>SUMIFS('Entrate - Altri costi'!$AE$6:$AE$251,'Entrate - Altri costi'!$B$6:$B$251,$A10,'Entrate - Altri costi'!$C$6:$C$251,L$2)</f>
        <v>0</v>
      </c>
      <c r="O10" s="135">
        <v>0</v>
      </c>
      <c r="P10" s="139">
        <f>SUMIFS('Entrate - Altri costi'!$W$6:$W$251,'Entrate - Altri costi'!$B$6:$B$251,$A10,'Entrate - Altri costi'!$C$6:$C$251,O$2)</f>
        <v>0</v>
      </c>
      <c r="Q10" s="101">
        <f>SUMIFS('Entrate - Altri costi'!$AE$6:$AE$251,'Entrate - Altri costi'!$B$6:$B$251,$A10,'Entrate - Altri costi'!$C$6:$C$251,O$2)</f>
        <v>0</v>
      </c>
      <c r="R10" s="120">
        <f t="shared" si="0"/>
        <v>0</v>
      </c>
      <c r="S10" s="139">
        <f t="shared" si="0"/>
        <v>0</v>
      </c>
      <c r="T10" s="103">
        <f t="shared" si="0"/>
        <v>0</v>
      </c>
    </row>
    <row r="11" spans="1:21" s="221" customFormat="1" ht="12" x14ac:dyDescent="0.2">
      <c r="A11" s="173" t="s">
        <v>131</v>
      </c>
      <c r="B11" s="100" t="s">
        <v>18</v>
      </c>
      <c r="C11" s="135"/>
      <c r="D11" s="139">
        <f>SUMIFS('Entrate - Altri costi'!$W$6:$W$251,'Entrate - Altri costi'!$B$6:$B$251,$A11,'Entrate - Altri costi'!$C$6:$C$251,C$2)</f>
        <v>0</v>
      </c>
      <c r="E11" s="101">
        <f>SUMIFS('Entrate - Altri costi'!$AE$6:$AE$251,'Entrate - Altri costi'!$B$6:$B$251,$A11,'Entrate - Altri costi'!$C$6:$C$251,C$2)</f>
        <v>0</v>
      </c>
      <c r="F11" s="135"/>
      <c r="G11" s="139">
        <f>SUMIFS('Entrate - Altri costi'!$W$6:$W$251,'Entrate - Altri costi'!$B$6:$B$251,$A11,'Entrate - Altri costi'!$C$6:$C$251,F$2)</f>
        <v>0</v>
      </c>
      <c r="H11" s="101">
        <f>SUMIFS('Entrate - Altri costi'!$AE$6:$AE$251,'Entrate - Altri costi'!$B$6:$B$251,$A11,'Entrate - Altri costi'!$C$6:$C$251,F$2)</f>
        <v>0</v>
      </c>
      <c r="I11" s="135"/>
      <c r="J11" s="139">
        <f>SUMIFS('Entrate - Altri costi'!$W$6:$W$251,'Entrate - Altri costi'!$B$6:$B$251,$A11,'Entrate - Altri costi'!$C$6:$C$251,I$2)</f>
        <v>0</v>
      </c>
      <c r="K11" s="101">
        <f>SUMIFS('Entrate - Altri costi'!$AE$6:$AE$251,'Entrate - Altri costi'!$B$6:$B$251,$A11,'Entrate - Altri costi'!$C$6:$C$251,I$2)</f>
        <v>0</v>
      </c>
      <c r="L11" s="135"/>
      <c r="M11" s="139">
        <f>SUMIFS('Entrate - Altri costi'!$W$6:$W$251,'Entrate - Altri costi'!$B$6:$B$251,$A11,'Entrate - Altri costi'!$C$6:$C$251,L$2)</f>
        <v>0</v>
      </c>
      <c r="N11" s="101">
        <f>SUMIFS('Entrate - Altri costi'!$AE$6:$AE$251,'Entrate - Altri costi'!$B$6:$B$251,$A11,'Entrate - Altri costi'!$C$6:$C$251,L$2)</f>
        <v>0</v>
      </c>
      <c r="O11" s="135"/>
      <c r="P11" s="139">
        <f>SUMIFS('Entrate - Altri costi'!$W$6:$W$251,'Entrate - Altri costi'!$B$6:$B$251,$A11,'Entrate - Altri costi'!$C$6:$C$251,O$2)</f>
        <v>0</v>
      </c>
      <c r="Q11" s="101">
        <f>SUMIFS('Entrate - Altri costi'!$AE$6:$AE$251,'Entrate - Altri costi'!$B$6:$B$251,$A11,'Entrate - Altri costi'!$C$6:$C$251,O$2)</f>
        <v>0</v>
      </c>
      <c r="R11" s="120">
        <f t="shared" si="0"/>
        <v>0</v>
      </c>
      <c r="S11" s="139">
        <f t="shared" si="0"/>
        <v>0</v>
      </c>
      <c r="T11" s="103">
        <f t="shared" si="0"/>
        <v>0</v>
      </c>
    </row>
    <row r="12" spans="1:21" s="221" customFormat="1" ht="24" x14ac:dyDescent="0.2">
      <c r="A12" s="173" t="s">
        <v>132</v>
      </c>
      <c r="B12" s="105" t="s">
        <v>19</v>
      </c>
      <c r="C12" s="135"/>
      <c r="D12" s="139">
        <f>SUMIFS('Entrate - Altri costi'!$W$6:$W$251,'Entrate - Altri costi'!$B$6:$B$251,$A12,'Entrate - Altri costi'!$C$6:$C$251,C$2)</f>
        <v>0</v>
      </c>
      <c r="E12" s="101">
        <f>SUMIFS('Entrate - Altri costi'!$AE$6:$AE$251,'Entrate - Altri costi'!$B$6:$B$251,$A12,'Entrate - Altri costi'!$C$6:$C$251,C$2)</f>
        <v>0</v>
      </c>
      <c r="F12" s="135"/>
      <c r="G12" s="139">
        <f>SUMIFS('Entrate - Altri costi'!$W$6:$W$251,'Entrate - Altri costi'!$B$6:$B$251,$A12,'Entrate - Altri costi'!$C$6:$C$251,F$2)</f>
        <v>0</v>
      </c>
      <c r="H12" s="101">
        <f>SUMIFS('Entrate - Altri costi'!$AE$6:$AE$251,'Entrate - Altri costi'!$B$6:$B$251,$A12,'Entrate - Altri costi'!$C$6:$C$251,F$2)</f>
        <v>0</v>
      </c>
      <c r="I12" s="135"/>
      <c r="J12" s="139">
        <f>SUMIFS('Entrate - Altri costi'!$W$6:$W$251,'Entrate - Altri costi'!$B$6:$B$251,$A12,'Entrate - Altri costi'!$C$6:$C$251,I$2)</f>
        <v>0</v>
      </c>
      <c r="K12" s="101">
        <f>SUMIFS('Entrate - Altri costi'!$AE$6:$AE$251,'Entrate - Altri costi'!$B$6:$B$251,$A12,'Entrate - Altri costi'!$C$6:$C$251,I$2)</f>
        <v>0</v>
      </c>
      <c r="L12" s="135"/>
      <c r="M12" s="139">
        <f>SUMIFS('Entrate - Altri costi'!$W$6:$W$251,'Entrate - Altri costi'!$B$6:$B$251,$A12,'Entrate - Altri costi'!$C$6:$C$251,L$2)</f>
        <v>0</v>
      </c>
      <c r="N12" s="101">
        <f>SUMIFS('Entrate - Altri costi'!$AE$6:$AE$251,'Entrate - Altri costi'!$B$6:$B$251,$A12,'Entrate - Altri costi'!$C$6:$C$251,L$2)</f>
        <v>0</v>
      </c>
      <c r="O12" s="135"/>
      <c r="P12" s="139">
        <f>SUMIFS('Entrate - Altri costi'!$W$6:$W$251,'Entrate - Altri costi'!$B$6:$B$251,$A12,'Entrate - Altri costi'!$C$6:$C$251,O$2)</f>
        <v>0</v>
      </c>
      <c r="Q12" s="101">
        <f>SUMIFS('Entrate - Altri costi'!$AE$6:$AE$251,'Entrate - Altri costi'!$B$6:$B$251,$A12,'Entrate - Altri costi'!$C$6:$C$251,O$2)</f>
        <v>0</v>
      </c>
      <c r="R12" s="120">
        <f t="shared" si="0"/>
        <v>0</v>
      </c>
      <c r="S12" s="139">
        <f t="shared" si="0"/>
        <v>0</v>
      </c>
      <c r="T12" s="103">
        <f t="shared" si="0"/>
        <v>0</v>
      </c>
    </row>
    <row r="13" spans="1:21" s="221" customFormat="1" ht="12" x14ac:dyDescent="0.2">
      <c r="A13" s="213"/>
      <c r="B13" s="106" t="s">
        <v>20</v>
      </c>
      <c r="C13" s="107">
        <f t="shared" ref="C13:T13" si="1">SUM(C8:C12)</f>
        <v>0</v>
      </c>
      <c r="D13" s="107">
        <f t="shared" si="1"/>
        <v>0</v>
      </c>
      <c r="E13" s="107">
        <f t="shared" si="1"/>
        <v>0</v>
      </c>
      <c r="F13" s="107">
        <f t="shared" ref="F13:Q13" si="2">SUM(F8:F12)</f>
        <v>0</v>
      </c>
      <c r="G13" s="107">
        <f t="shared" si="2"/>
        <v>0</v>
      </c>
      <c r="H13" s="107">
        <f t="shared" si="2"/>
        <v>0</v>
      </c>
      <c r="I13" s="107">
        <f t="shared" si="2"/>
        <v>0</v>
      </c>
      <c r="J13" s="107">
        <f t="shared" si="2"/>
        <v>0</v>
      </c>
      <c r="K13" s="107">
        <f t="shared" si="2"/>
        <v>0</v>
      </c>
      <c r="L13" s="107">
        <f t="shared" si="2"/>
        <v>0</v>
      </c>
      <c r="M13" s="107">
        <f t="shared" si="2"/>
        <v>0</v>
      </c>
      <c r="N13" s="107">
        <f t="shared" si="2"/>
        <v>0</v>
      </c>
      <c r="O13" s="107">
        <f t="shared" si="2"/>
        <v>0</v>
      </c>
      <c r="P13" s="107">
        <f t="shared" si="2"/>
        <v>0</v>
      </c>
      <c r="Q13" s="107">
        <f t="shared" si="2"/>
        <v>0</v>
      </c>
      <c r="R13" s="107">
        <f t="shared" ref="R13" si="3">SUM(R8:R12)</f>
        <v>0</v>
      </c>
      <c r="S13" s="107">
        <f t="shared" ref="S13" si="4">SUM(S8:S12)</f>
        <v>0</v>
      </c>
      <c r="T13" s="107">
        <f t="shared" si="1"/>
        <v>0</v>
      </c>
    </row>
    <row r="14" spans="1:21" s="221" customFormat="1" ht="12" x14ac:dyDescent="0.2">
      <c r="A14" s="173" t="s">
        <v>133</v>
      </c>
      <c r="B14" s="95" t="s">
        <v>21</v>
      </c>
      <c r="C14" s="96"/>
      <c r="D14" s="96"/>
      <c r="E14" s="96"/>
      <c r="F14" s="97"/>
      <c r="G14" s="96"/>
      <c r="H14" s="96"/>
      <c r="I14" s="97"/>
      <c r="J14" s="96"/>
      <c r="K14" s="96"/>
      <c r="L14" s="97"/>
      <c r="M14" s="96"/>
      <c r="N14" s="96"/>
      <c r="O14" s="97"/>
      <c r="P14" s="96"/>
      <c r="Q14" s="96"/>
      <c r="R14" s="98"/>
      <c r="S14" s="96"/>
      <c r="T14" s="99"/>
    </row>
    <row r="15" spans="1:21" s="221" customFormat="1" ht="12" x14ac:dyDescent="0.2">
      <c r="A15" s="173" t="s">
        <v>134</v>
      </c>
      <c r="B15" s="174" t="s">
        <v>22</v>
      </c>
      <c r="C15" s="135">
        <v>0</v>
      </c>
      <c r="D15" s="139">
        <f>SUMIFS('Entrate - Altri costi'!$W$6:$W$251,'Entrate - Altri costi'!$B$6:$B$251,$A15,'Entrate - Altri costi'!$C$6:$C$251,C$2)</f>
        <v>0</v>
      </c>
      <c r="E15" s="101">
        <f>SUMIFS('Entrate - Altri costi'!$AE$6:$AE$251,'Entrate - Altri costi'!$B$6:$B$251,$A15,'Entrate - Altri costi'!$C$6:$C$251,C$2)</f>
        <v>0</v>
      </c>
      <c r="F15" s="135">
        <v>0</v>
      </c>
      <c r="G15" s="139">
        <f>SUMIFS('Entrate - Altri costi'!$W$6:$W$251,'Entrate - Altri costi'!$B$6:$B$251,$A15,'Entrate - Altri costi'!$C$6:$C$251,F$2)</f>
        <v>0</v>
      </c>
      <c r="H15" s="101">
        <f>SUMIFS('Entrate - Altri costi'!$AE$6:$AE$251,'Entrate - Altri costi'!$B$6:$B$251,$A15,'Entrate - Altri costi'!$C$6:$C$251,F$2)</f>
        <v>0</v>
      </c>
      <c r="I15" s="135">
        <v>0</v>
      </c>
      <c r="J15" s="139">
        <f>SUMIFS('Entrate - Altri costi'!$W$6:$W$251,'Entrate - Altri costi'!$B$6:$B$251,$A15,'Entrate - Altri costi'!$C$6:$C$251,I$2)</f>
        <v>0</v>
      </c>
      <c r="K15" s="101">
        <f>SUMIFS('Entrate - Altri costi'!$AE$6:$AE$251,'Entrate - Altri costi'!$B$6:$B$251,$A15,'Entrate - Altri costi'!$C$6:$C$251,I$2)</f>
        <v>0</v>
      </c>
      <c r="L15" s="135">
        <v>0</v>
      </c>
      <c r="M15" s="139">
        <f>SUMIFS('Entrate - Altri costi'!$W$6:$W$251,'Entrate - Altri costi'!$B$6:$B$251,$A15,'Entrate - Altri costi'!$C$6:$C$251,L$2)</f>
        <v>0</v>
      </c>
      <c r="N15" s="101">
        <f>SUMIFS('Entrate - Altri costi'!$AE$6:$AE$251,'Entrate - Altri costi'!$B$6:$B$251,$A15,'Entrate - Altri costi'!$C$6:$C$251,L$2)</f>
        <v>0</v>
      </c>
      <c r="O15" s="135">
        <v>0</v>
      </c>
      <c r="P15" s="139">
        <f>SUMIFS('Entrate - Altri costi'!$W$6:$W$251,'Entrate - Altri costi'!$B$6:$B$251,$A15,'Entrate - Altri costi'!$C$6:$C$251,O$2)</f>
        <v>0</v>
      </c>
      <c r="Q15" s="101">
        <f>SUMIFS('Entrate - Altri costi'!$AE$6:$AE$251,'Entrate - Altri costi'!$B$6:$B$251,$A15,'Entrate - Altri costi'!$C$6:$C$251,O$2)</f>
        <v>0</v>
      </c>
      <c r="R15" s="120">
        <f t="shared" ref="R15:T19" si="5">SUM(C15+F15+I15+L15+O15)</f>
        <v>0</v>
      </c>
      <c r="S15" s="139">
        <f t="shared" si="5"/>
        <v>0</v>
      </c>
      <c r="T15" s="103">
        <f t="shared" si="5"/>
        <v>0</v>
      </c>
    </row>
    <row r="16" spans="1:21" s="221" customFormat="1" ht="12" x14ac:dyDescent="0.2">
      <c r="A16" s="173" t="s">
        <v>135</v>
      </c>
      <c r="B16" s="174" t="s">
        <v>58</v>
      </c>
      <c r="C16" s="135">
        <v>0</v>
      </c>
      <c r="D16" s="139">
        <f>SUMIFS('Entrate - Altri costi'!$W$6:$W$251,'Entrate - Altri costi'!$B$6:$B$251,$A16,'Entrate - Altri costi'!$C$6:$C$251,C$2)</f>
        <v>0</v>
      </c>
      <c r="E16" s="101">
        <f>SUMIFS('Entrate - Altri costi'!$AE$6:$AE$251,'Entrate - Altri costi'!$B$6:$B$251,$A16,'Entrate - Altri costi'!$C$6:$C$251,C$2)</f>
        <v>0</v>
      </c>
      <c r="F16" s="135">
        <v>0</v>
      </c>
      <c r="G16" s="139">
        <f>SUMIFS('Entrate - Altri costi'!$W$6:$W$251,'Entrate - Altri costi'!$B$6:$B$251,$A16,'Entrate - Altri costi'!$C$6:$C$251,F$2)</f>
        <v>0</v>
      </c>
      <c r="H16" s="101">
        <f>SUMIFS('Entrate - Altri costi'!$AE$6:$AE$251,'Entrate - Altri costi'!$B$6:$B$251,$A16,'Entrate - Altri costi'!$C$6:$C$251,F$2)</f>
        <v>0</v>
      </c>
      <c r="I16" s="135">
        <v>0</v>
      </c>
      <c r="J16" s="139">
        <f>SUMIFS('Entrate - Altri costi'!$W$6:$W$251,'Entrate - Altri costi'!$B$6:$B$251,$A16,'Entrate - Altri costi'!$C$6:$C$251,I$2)</f>
        <v>0</v>
      </c>
      <c r="K16" s="101">
        <f>SUMIFS('Entrate - Altri costi'!$AE$6:$AE$251,'Entrate - Altri costi'!$B$6:$B$251,$A16,'Entrate - Altri costi'!$C$6:$C$251,I$2)</f>
        <v>0</v>
      </c>
      <c r="L16" s="135">
        <v>0</v>
      </c>
      <c r="M16" s="139">
        <f>SUMIFS('Entrate - Altri costi'!$W$6:$W$251,'Entrate - Altri costi'!$B$6:$B$251,$A16,'Entrate - Altri costi'!$C$6:$C$251,L$2)</f>
        <v>0</v>
      </c>
      <c r="N16" s="101">
        <f>SUMIFS('Entrate - Altri costi'!$AE$6:$AE$251,'Entrate - Altri costi'!$B$6:$B$251,$A16,'Entrate - Altri costi'!$C$6:$C$251,L$2)</f>
        <v>0</v>
      </c>
      <c r="O16" s="135">
        <v>0</v>
      </c>
      <c r="P16" s="139">
        <f>SUMIFS('Entrate - Altri costi'!$W$6:$W$251,'Entrate - Altri costi'!$B$6:$B$251,$A16,'Entrate - Altri costi'!$C$6:$C$251,O$2)</f>
        <v>0</v>
      </c>
      <c r="Q16" s="101">
        <f>SUMIFS('Entrate - Altri costi'!$AE$6:$AE$251,'Entrate - Altri costi'!$B$6:$B$251,$A16,'Entrate - Altri costi'!$C$6:$C$251,O$2)</f>
        <v>0</v>
      </c>
      <c r="R16" s="120">
        <f t="shared" si="5"/>
        <v>0</v>
      </c>
      <c r="S16" s="139">
        <f t="shared" si="5"/>
        <v>0</v>
      </c>
      <c r="T16" s="103">
        <f t="shared" si="5"/>
        <v>0</v>
      </c>
    </row>
    <row r="17" spans="1:20" s="221" customFormat="1" ht="12" x14ac:dyDescent="0.2">
      <c r="A17" s="173" t="s">
        <v>136</v>
      </c>
      <c r="B17" s="174" t="s">
        <v>59</v>
      </c>
      <c r="C17" s="135">
        <v>0</v>
      </c>
      <c r="D17" s="139">
        <f>SUMIFS('Entrate - Altri costi'!$W$6:$W$251,'Entrate - Altri costi'!$B$6:$B$251,$A17,'Entrate - Altri costi'!$C$6:$C$251,C$2)</f>
        <v>0</v>
      </c>
      <c r="E17" s="101">
        <f>SUMIFS('Entrate - Altri costi'!$AE$6:$AE$251,'Entrate - Altri costi'!$B$6:$B$251,$A17,'Entrate - Altri costi'!$C$6:$C$251,C$2)</f>
        <v>0</v>
      </c>
      <c r="F17" s="135">
        <v>0</v>
      </c>
      <c r="G17" s="139">
        <f>SUMIFS('Entrate - Altri costi'!$W$6:$W$251,'Entrate - Altri costi'!$B$6:$B$251,$A17,'Entrate - Altri costi'!$C$6:$C$251,F$2)</f>
        <v>0</v>
      </c>
      <c r="H17" s="101">
        <f>SUMIFS('Entrate - Altri costi'!$AE$6:$AE$251,'Entrate - Altri costi'!$B$6:$B$251,$A17,'Entrate - Altri costi'!$C$6:$C$251,F$2)</f>
        <v>0</v>
      </c>
      <c r="I17" s="135">
        <v>0</v>
      </c>
      <c r="J17" s="139">
        <f>SUMIFS('Entrate - Altri costi'!$W$6:$W$251,'Entrate - Altri costi'!$B$6:$B$251,$A17,'Entrate - Altri costi'!$C$6:$C$251,I$2)</f>
        <v>0</v>
      </c>
      <c r="K17" s="101">
        <f>SUMIFS('Entrate - Altri costi'!$AE$6:$AE$251,'Entrate - Altri costi'!$B$6:$B$251,$A17,'Entrate - Altri costi'!$C$6:$C$251,I$2)</f>
        <v>0</v>
      </c>
      <c r="L17" s="135">
        <v>0</v>
      </c>
      <c r="M17" s="139">
        <f>SUMIFS('Entrate - Altri costi'!$W$6:$W$251,'Entrate - Altri costi'!$B$6:$B$251,$A17,'Entrate - Altri costi'!$C$6:$C$251,L$2)</f>
        <v>0</v>
      </c>
      <c r="N17" s="101">
        <f>SUMIFS('Entrate - Altri costi'!$AE$6:$AE$251,'Entrate - Altri costi'!$B$6:$B$251,$A17,'Entrate - Altri costi'!$C$6:$C$251,L$2)</f>
        <v>0</v>
      </c>
      <c r="O17" s="135">
        <v>0</v>
      </c>
      <c r="P17" s="139">
        <f>SUMIFS('Entrate - Altri costi'!$W$6:$W$251,'Entrate - Altri costi'!$B$6:$B$251,$A17,'Entrate - Altri costi'!$C$6:$C$251,O$2)</f>
        <v>0</v>
      </c>
      <c r="Q17" s="101">
        <f>SUMIFS('Entrate - Altri costi'!$AE$6:$AE$251,'Entrate - Altri costi'!$B$6:$B$251,$A17,'Entrate - Altri costi'!$C$6:$C$251,O$2)</f>
        <v>0</v>
      </c>
      <c r="R17" s="120">
        <f t="shared" si="5"/>
        <v>0</v>
      </c>
      <c r="S17" s="139">
        <f t="shared" si="5"/>
        <v>0</v>
      </c>
      <c r="T17" s="103">
        <f t="shared" si="5"/>
        <v>0</v>
      </c>
    </row>
    <row r="18" spans="1:20" s="221" customFormat="1" ht="12" x14ac:dyDescent="0.2">
      <c r="A18" s="173" t="s">
        <v>137</v>
      </c>
      <c r="B18" s="174" t="s">
        <v>57</v>
      </c>
      <c r="C18" s="135">
        <v>0</v>
      </c>
      <c r="D18" s="139">
        <f>SUMIFS('Entrate - Altri costi'!$W$6:$W$251,'Entrate - Altri costi'!$B$6:$B$251,$A18,'Entrate - Altri costi'!$C$6:$C$251,C$2)</f>
        <v>0</v>
      </c>
      <c r="E18" s="101">
        <f>SUMIFS('Entrate - Altri costi'!$AE$6:$AE$251,'Entrate - Altri costi'!$B$6:$B$251,$A18,'Entrate - Altri costi'!$C$6:$C$251,C$2)</f>
        <v>0</v>
      </c>
      <c r="F18" s="135">
        <v>0</v>
      </c>
      <c r="G18" s="139">
        <f>SUMIFS('Entrate - Altri costi'!$W$6:$W$251,'Entrate - Altri costi'!$B$6:$B$251,$A18,'Entrate - Altri costi'!$C$6:$C$251,F$2)</f>
        <v>0</v>
      </c>
      <c r="H18" s="101">
        <f>SUMIFS('Entrate - Altri costi'!$AE$6:$AE$251,'Entrate - Altri costi'!$B$6:$B$251,$A18,'Entrate - Altri costi'!$C$6:$C$251,F$2)</f>
        <v>0</v>
      </c>
      <c r="I18" s="135">
        <v>0</v>
      </c>
      <c r="J18" s="139">
        <f>SUMIFS('Entrate - Altri costi'!$W$6:$W$251,'Entrate - Altri costi'!$B$6:$B$251,$A18,'Entrate - Altri costi'!$C$6:$C$251,I$2)</f>
        <v>0</v>
      </c>
      <c r="K18" s="101">
        <f>SUMIFS('Entrate - Altri costi'!$AE$6:$AE$251,'Entrate - Altri costi'!$B$6:$B$251,$A18,'Entrate - Altri costi'!$C$6:$C$251,I$2)</f>
        <v>0</v>
      </c>
      <c r="L18" s="135">
        <v>0</v>
      </c>
      <c r="M18" s="139">
        <f>SUMIFS('Entrate - Altri costi'!$W$6:$W$251,'Entrate - Altri costi'!$B$6:$B$251,$A18,'Entrate - Altri costi'!$C$6:$C$251,L$2)</f>
        <v>0</v>
      </c>
      <c r="N18" s="101">
        <f>SUMIFS('Entrate - Altri costi'!$AE$6:$AE$251,'Entrate - Altri costi'!$B$6:$B$251,$A18,'Entrate - Altri costi'!$C$6:$C$251,L$2)</f>
        <v>0</v>
      </c>
      <c r="O18" s="135">
        <v>0</v>
      </c>
      <c r="P18" s="139">
        <f>SUMIFS('Entrate - Altri costi'!$W$6:$W$251,'Entrate - Altri costi'!$B$6:$B$251,$A18,'Entrate - Altri costi'!$C$6:$C$251,O$2)</f>
        <v>0</v>
      </c>
      <c r="Q18" s="101">
        <f>SUMIFS('Entrate - Altri costi'!$AE$6:$AE$251,'Entrate - Altri costi'!$B$6:$B$251,$A18,'Entrate - Altri costi'!$C$6:$C$251,O$2)</f>
        <v>0</v>
      </c>
      <c r="R18" s="120">
        <f t="shared" si="5"/>
        <v>0</v>
      </c>
      <c r="S18" s="139">
        <f t="shared" si="5"/>
        <v>0</v>
      </c>
      <c r="T18" s="103">
        <f t="shared" si="5"/>
        <v>0</v>
      </c>
    </row>
    <row r="19" spans="1:20" s="221" customFormat="1" ht="12" x14ac:dyDescent="0.2">
      <c r="A19" s="173" t="s">
        <v>138</v>
      </c>
      <c r="B19" s="174" t="s">
        <v>23</v>
      </c>
      <c r="C19" s="135">
        <v>0</v>
      </c>
      <c r="D19" s="139">
        <f>SUMIFS('Entrate - Altri costi'!$W$6:$W$251,'Entrate - Altri costi'!$B$6:$B$251,$A19,'Entrate - Altri costi'!$C$6:$C$251,C$2)</f>
        <v>0</v>
      </c>
      <c r="E19" s="101">
        <f>SUMIFS('Entrate - Altri costi'!$AE$6:$AE$251,'Entrate - Altri costi'!$B$6:$B$251,$A19,'Entrate - Altri costi'!$C$6:$C$251,C$2)</f>
        <v>0</v>
      </c>
      <c r="F19" s="135">
        <v>0</v>
      </c>
      <c r="G19" s="139">
        <f>SUMIFS('Entrate - Altri costi'!$W$6:$W$251,'Entrate - Altri costi'!$B$6:$B$251,$A19,'Entrate - Altri costi'!$C$6:$C$251,F$2)</f>
        <v>0</v>
      </c>
      <c r="H19" s="101">
        <f>SUMIFS('Entrate - Altri costi'!$AE$6:$AE$251,'Entrate - Altri costi'!$B$6:$B$251,$A19,'Entrate - Altri costi'!$C$6:$C$251,F$2)</f>
        <v>0</v>
      </c>
      <c r="I19" s="135">
        <v>0</v>
      </c>
      <c r="J19" s="139">
        <f>SUMIFS('Entrate - Altri costi'!$W$6:$W$251,'Entrate - Altri costi'!$B$6:$B$251,$A19,'Entrate - Altri costi'!$C$6:$C$251,I$2)</f>
        <v>0</v>
      </c>
      <c r="K19" s="101">
        <f>SUMIFS('Entrate - Altri costi'!$AE$6:$AE$251,'Entrate - Altri costi'!$B$6:$B$251,$A19,'Entrate - Altri costi'!$C$6:$C$251,I$2)</f>
        <v>0</v>
      </c>
      <c r="L19" s="135">
        <v>0</v>
      </c>
      <c r="M19" s="139">
        <f>SUMIFS('Entrate - Altri costi'!$W$6:$W$251,'Entrate - Altri costi'!$B$6:$B$251,$A19,'Entrate - Altri costi'!$C$6:$C$251,L$2)</f>
        <v>0</v>
      </c>
      <c r="N19" s="101">
        <f>SUMIFS('Entrate - Altri costi'!$AE$6:$AE$251,'Entrate - Altri costi'!$B$6:$B$251,$A19,'Entrate - Altri costi'!$C$6:$C$251,L$2)</f>
        <v>0</v>
      </c>
      <c r="O19" s="135">
        <v>0</v>
      </c>
      <c r="P19" s="139">
        <f>SUMIFS('Entrate - Altri costi'!$W$6:$W$251,'Entrate - Altri costi'!$B$6:$B$251,$A19,'Entrate - Altri costi'!$C$6:$C$251,O$2)</f>
        <v>0</v>
      </c>
      <c r="Q19" s="101">
        <f>SUMIFS('Entrate - Altri costi'!$AE$6:$AE$251,'Entrate - Altri costi'!$B$6:$B$251,$A19,'Entrate - Altri costi'!$C$6:$C$251,O$2)</f>
        <v>0</v>
      </c>
      <c r="R19" s="120">
        <f t="shared" si="5"/>
        <v>0</v>
      </c>
      <c r="S19" s="139">
        <f t="shared" si="5"/>
        <v>0</v>
      </c>
      <c r="T19" s="103">
        <f t="shared" si="5"/>
        <v>0</v>
      </c>
    </row>
    <row r="20" spans="1:20" s="221" customFormat="1" ht="12" x14ac:dyDescent="0.2">
      <c r="A20" s="173" t="s">
        <v>139</v>
      </c>
      <c r="B20" s="108" t="s">
        <v>8</v>
      </c>
      <c r="C20" s="135">
        <v>0</v>
      </c>
      <c r="D20" s="139">
        <f>SUMIFS('Entrate - Altri costi'!$W$6:$W$251,'Entrate - Altri costi'!$B$6:$B$251,$A20,'Entrate - Altri costi'!$C$6:$C$251,C$2)</f>
        <v>0</v>
      </c>
      <c r="E20" s="101">
        <f>SUMIFS('Entrate - Altri costi'!$AE$6:$AE$251,'Entrate - Altri costi'!$B$6:$B$251,$A20,'Entrate - Altri costi'!$C$6:$C$251,C$2)</f>
        <v>0</v>
      </c>
      <c r="F20" s="135">
        <v>0</v>
      </c>
      <c r="G20" s="139">
        <f>SUMIFS('Entrate - Altri costi'!$W$6:$W$251,'Entrate - Altri costi'!$B$6:$B$251,$A20,'Entrate - Altri costi'!$C$6:$C$251,F$2)</f>
        <v>0</v>
      </c>
      <c r="H20" s="101">
        <f>SUMIFS('Entrate - Altri costi'!$AE$6:$AE$251,'Entrate - Altri costi'!$B$6:$B$251,$A20,'Entrate - Altri costi'!$C$6:$C$251,F$2)</f>
        <v>0</v>
      </c>
      <c r="I20" s="135">
        <v>0</v>
      </c>
      <c r="J20" s="139">
        <f>SUMIFS('Entrate - Altri costi'!$W$6:$W$251,'Entrate - Altri costi'!$B$6:$B$251,$A20,'Entrate - Altri costi'!$C$6:$C$251,I$2)</f>
        <v>0</v>
      </c>
      <c r="K20" s="101">
        <f>SUMIFS('Entrate - Altri costi'!$AE$6:$AE$251,'Entrate - Altri costi'!$B$6:$B$251,$A20,'Entrate - Altri costi'!$C$6:$C$251,I$2)</f>
        <v>0</v>
      </c>
      <c r="L20" s="135">
        <v>0</v>
      </c>
      <c r="M20" s="139">
        <f>SUMIFS('Entrate - Altri costi'!$W$6:$W$251,'Entrate - Altri costi'!$B$6:$B$251,$A20,'Entrate - Altri costi'!$C$6:$C$251,L$2)</f>
        <v>0</v>
      </c>
      <c r="N20" s="101">
        <f>SUMIFS('Entrate - Altri costi'!$AE$6:$AE$251,'Entrate - Altri costi'!$B$6:$B$251,$A20,'Entrate - Altri costi'!$C$6:$C$251,L$2)</f>
        <v>0</v>
      </c>
      <c r="O20" s="135">
        <v>0</v>
      </c>
      <c r="P20" s="139">
        <f>SUMIFS('Entrate - Altri costi'!$W$6:$W$251,'Entrate - Altri costi'!$B$6:$B$251,$A20,'Entrate - Altri costi'!$C$6:$C$251,O$2)</f>
        <v>0</v>
      </c>
      <c r="Q20" s="101">
        <f>SUMIFS('Entrate - Altri costi'!$AE$6:$AE$251,'Entrate - Altri costi'!$B$6:$B$251,$A20,'Entrate - Altri costi'!$C$6:$C$251,O$2)</f>
        <v>0</v>
      </c>
      <c r="R20" s="120">
        <f t="shared" ref="R20" si="6">SUM(C20+F20+I20+L20+O20)</f>
        <v>0</v>
      </c>
      <c r="S20" s="139">
        <f t="shared" ref="S20" si="7">SUM(D20+G20+J20+M20+P20)</f>
        <v>0</v>
      </c>
      <c r="T20" s="103">
        <f>SUM(E20:Q20)</f>
        <v>0</v>
      </c>
    </row>
    <row r="21" spans="1:20" s="221" customFormat="1" ht="12" x14ac:dyDescent="0.2">
      <c r="A21" s="213"/>
      <c r="B21" s="106" t="s">
        <v>24</v>
      </c>
      <c r="C21" s="107">
        <f t="shared" ref="C21:P21" si="8">SUM(C15:C20)</f>
        <v>0</v>
      </c>
      <c r="D21" s="107">
        <f t="shared" si="8"/>
        <v>0</v>
      </c>
      <c r="E21" s="107">
        <f t="shared" si="8"/>
        <v>0</v>
      </c>
      <c r="F21" s="107">
        <f t="shared" si="8"/>
        <v>0</v>
      </c>
      <c r="G21" s="107">
        <f t="shared" si="8"/>
        <v>0</v>
      </c>
      <c r="H21" s="107">
        <f t="shared" ref="H21" si="9">SUM(H15:H20)</f>
        <v>0</v>
      </c>
      <c r="I21" s="107">
        <f t="shared" si="8"/>
        <v>0</v>
      </c>
      <c r="J21" s="107">
        <f t="shared" si="8"/>
        <v>0</v>
      </c>
      <c r="K21" s="107">
        <f t="shared" ref="K21" si="10">SUM(K15:K20)</f>
        <v>0</v>
      </c>
      <c r="L21" s="107">
        <f t="shared" si="8"/>
        <v>0</v>
      </c>
      <c r="M21" s="107">
        <f t="shared" si="8"/>
        <v>0</v>
      </c>
      <c r="N21" s="107">
        <f t="shared" ref="N21" si="11">SUM(N15:N20)</f>
        <v>0</v>
      </c>
      <c r="O21" s="107">
        <f t="shared" si="8"/>
        <v>0</v>
      </c>
      <c r="P21" s="107">
        <f t="shared" si="8"/>
        <v>0</v>
      </c>
      <c r="Q21" s="107">
        <f t="shared" ref="Q21" si="12">SUM(Q15:Q20)</f>
        <v>0</v>
      </c>
      <c r="R21" s="107">
        <f t="shared" ref="R21:S21" si="13">SUM(R15:R20)</f>
        <v>0</v>
      </c>
      <c r="S21" s="107">
        <f t="shared" si="13"/>
        <v>0</v>
      </c>
      <c r="T21" s="107">
        <f>SUM(T15:T20)</f>
        <v>0</v>
      </c>
    </row>
    <row r="22" spans="1:20" s="221" customFormat="1" ht="12" x14ac:dyDescent="0.2">
      <c r="A22" s="173" t="s">
        <v>140</v>
      </c>
      <c r="B22" s="95" t="s">
        <v>82</v>
      </c>
      <c r="C22" s="96"/>
      <c r="D22" s="96"/>
      <c r="E22" s="96"/>
      <c r="F22" s="97"/>
      <c r="G22" s="96"/>
      <c r="H22" s="96"/>
      <c r="I22" s="97"/>
      <c r="J22" s="96"/>
      <c r="K22" s="96"/>
      <c r="L22" s="97"/>
      <c r="M22" s="96"/>
      <c r="N22" s="96"/>
      <c r="O22" s="97"/>
      <c r="P22" s="96"/>
      <c r="Q22" s="96"/>
      <c r="R22" s="98"/>
      <c r="S22" s="96"/>
      <c r="T22" s="99"/>
    </row>
    <row r="23" spans="1:20" s="221" customFormat="1" ht="12" x14ac:dyDescent="0.2">
      <c r="A23" s="173" t="s">
        <v>141</v>
      </c>
      <c r="B23" s="175" t="s">
        <v>15</v>
      </c>
      <c r="C23" s="135">
        <v>0</v>
      </c>
      <c r="D23" s="139">
        <f>SUMIFS('Entrate - Altri costi'!$W$6:$W$251,'Entrate - Altri costi'!$B$6:$B$251,$A23,'Entrate - Altri costi'!$C$6:$C$251,C$2)</f>
        <v>0</v>
      </c>
      <c r="E23" s="101">
        <f>SUMIFS('Entrate - Altri costi'!$AE$6:$AE$251,'Entrate - Altri costi'!$B$6:$B$251,$A23,'Entrate - Altri costi'!$C$6:$C$251,C$2)</f>
        <v>0</v>
      </c>
      <c r="F23" s="135">
        <v>0</v>
      </c>
      <c r="G23" s="139">
        <f>SUMIFS('Entrate - Altri costi'!$W$6:$W$251,'Entrate - Altri costi'!$B$6:$B$251,$A23,'Entrate - Altri costi'!$C$6:$C$251,F$2)</f>
        <v>0</v>
      </c>
      <c r="H23" s="101">
        <f>SUMIFS('Entrate - Altri costi'!$AE$6:$AE$251,'Entrate - Altri costi'!$B$6:$B$251,$A23,'Entrate - Altri costi'!$C$6:$C$251,F$2)</f>
        <v>0</v>
      </c>
      <c r="I23" s="135">
        <v>0</v>
      </c>
      <c r="J23" s="139">
        <f>SUMIFS('Entrate - Altri costi'!$W$6:$W$251,'Entrate - Altri costi'!$B$6:$B$251,$A23,'Entrate - Altri costi'!$C$6:$C$251,I$2)</f>
        <v>0</v>
      </c>
      <c r="K23" s="101">
        <f>SUMIFS('Entrate - Altri costi'!$AE$6:$AE$251,'Entrate - Altri costi'!$B$6:$B$251,$A23,'Entrate - Altri costi'!$C$6:$C$251,I$2)</f>
        <v>0</v>
      </c>
      <c r="L23" s="135">
        <v>0</v>
      </c>
      <c r="M23" s="139">
        <f>SUMIFS('Entrate - Altri costi'!$W$6:$W$251,'Entrate - Altri costi'!$B$6:$B$251,$A23,'Entrate - Altri costi'!$C$6:$C$251,L$2)</f>
        <v>0</v>
      </c>
      <c r="N23" s="101">
        <f>SUMIFS('Entrate - Altri costi'!$AE$6:$AE$251,'Entrate - Altri costi'!$B$6:$B$251,$A23,'Entrate - Altri costi'!$C$6:$C$251,L$2)</f>
        <v>0</v>
      </c>
      <c r="O23" s="135">
        <v>0</v>
      </c>
      <c r="P23" s="139">
        <f>SUMIFS('Entrate - Altri costi'!$W$6:$W$251,'Entrate - Altri costi'!$B$6:$B$251,$A23,'Entrate - Altri costi'!$C$6:$C$251,O$2)</f>
        <v>0</v>
      </c>
      <c r="Q23" s="101">
        <f>SUMIFS('Entrate - Altri costi'!$AE$6:$AE$251,'Entrate - Altri costi'!$B$6:$B$251,$A23,'Entrate - Altri costi'!$C$6:$C$251,O$2)</f>
        <v>0</v>
      </c>
      <c r="R23" s="120">
        <f t="shared" ref="R23:T24" si="14">SUM(C23+F23+I23+L23+O23)</f>
        <v>0</v>
      </c>
      <c r="S23" s="139">
        <f t="shared" si="14"/>
        <v>0</v>
      </c>
      <c r="T23" s="103">
        <f t="shared" si="14"/>
        <v>0</v>
      </c>
    </row>
    <row r="24" spans="1:20" s="221" customFormat="1" ht="12" x14ac:dyDescent="0.2">
      <c r="A24" s="173" t="s">
        <v>142</v>
      </c>
      <c r="B24" s="175" t="s">
        <v>14</v>
      </c>
      <c r="C24" s="135">
        <v>0</v>
      </c>
      <c r="D24" s="139">
        <f>SUMIFS('Entrate - Altri costi'!$W$6:$W$251,'Entrate - Altri costi'!$B$6:$B$251,$A24,'Entrate - Altri costi'!$C$6:$C$251,C$2)</f>
        <v>0</v>
      </c>
      <c r="E24" s="101">
        <f>SUMIFS('Entrate - Altri costi'!$AE$6:$AE$251,'Entrate - Altri costi'!$B$6:$B$251,$A24,'Entrate - Altri costi'!$C$6:$C$251,C$2)</f>
        <v>0</v>
      </c>
      <c r="F24" s="135">
        <v>0</v>
      </c>
      <c r="G24" s="139">
        <f>SUMIFS('Entrate - Altri costi'!$W$6:$W$251,'Entrate - Altri costi'!$B$6:$B$251,$A24,'Entrate - Altri costi'!$C$6:$C$251,F$2)</f>
        <v>0</v>
      </c>
      <c r="H24" s="101">
        <f>SUMIFS('Entrate - Altri costi'!$AE$6:$AE$251,'Entrate - Altri costi'!$B$6:$B$251,$A24,'Entrate - Altri costi'!$C$6:$C$251,F$2)</f>
        <v>0</v>
      </c>
      <c r="I24" s="135">
        <v>0</v>
      </c>
      <c r="J24" s="139">
        <f>SUMIFS('Entrate - Altri costi'!$W$6:$W$251,'Entrate - Altri costi'!$B$6:$B$251,$A24,'Entrate - Altri costi'!$C$6:$C$251,I$2)</f>
        <v>0</v>
      </c>
      <c r="K24" s="101">
        <f>SUMIFS('Entrate - Altri costi'!$AE$6:$AE$251,'Entrate - Altri costi'!$B$6:$B$251,$A24,'Entrate - Altri costi'!$C$6:$C$251,I$2)</f>
        <v>0</v>
      </c>
      <c r="L24" s="135">
        <v>0</v>
      </c>
      <c r="M24" s="139">
        <f>SUMIFS('Entrate - Altri costi'!$W$6:$W$251,'Entrate - Altri costi'!$B$6:$B$251,$A24,'Entrate - Altri costi'!$C$6:$C$251,L$2)</f>
        <v>0</v>
      </c>
      <c r="N24" s="101">
        <f>SUMIFS('Entrate - Altri costi'!$AE$6:$AE$251,'Entrate - Altri costi'!$B$6:$B$251,$A24,'Entrate - Altri costi'!$C$6:$C$251,L$2)</f>
        <v>0</v>
      </c>
      <c r="O24" s="135">
        <v>0</v>
      </c>
      <c r="P24" s="139">
        <f>SUMIFS('Entrate - Altri costi'!$W$6:$W$251,'Entrate - Altri costi'!$B$6:$B$251,$A24,'Entrate - Altri costi'!$C$6:$C$251,O$2)</f>
        <v>0</v>
      </c>
      <c r="Q24" s="101">
        <f>SUMIFS('Entrate - Altri costi'!$AE$6:$AE$251,'Entrate - Altri costi'!$B$6:$B$251,$A24,'Entrate - Altri costi'!$C$6:$C$251,O$2)</f>
        <v>0</v>
      </c>
      <c r="R24" s="120">
        <f t="shared" si="14"/>
        <v>0</v>
      </c>
      <c r="S24" s="139">
        <f t="shared" si="14"/>
        <v>0</v>
      </c>
      <c r="T24" s="103">
        <f t="shared" si="14"/>
        <v>0</v>
      </c>
    </row>
    <row r="25" spans="1:20" s="221" customFormat="1" ht="12" x14ac:dyDescent="0.2">
      <c r="A25" s="213"/>
      <c r="B25" s="106" t="s">
        <v>83</v>
      </c>
      <c r="C25" s="107">
        <f t="shared" ref="C25:P25" si="15">C23+C24</f>
        <v>0</v>
      </c>
      <c r="D25" s="107">
        <f t="shared" si="15"/>
        <v>0</v>
      </c>
      <c r="E25" s="107">
        <f t="shared" si="15"/>
        <v>0</v>
      </c>
      <c r="F25" s="107">
        <f t="shared" si="15"/>
        <v>0</v>
      </c>
      <c r="G25" s="107">
        <f t="shared" si="15"/>
        <v>0</v>
      </c>
      <c r="H25" s="107">
        <f t="shared" ref="H25" si="16">H23+H24</f>
        <v>0</v>
      </c>
      <c r="I25" s="107">
        <f t="shared" si="15"/>
        <v>0</v>
      </c>
      <c r="J25" s="107">
        <f t="shared" si="15"/>
        <v>0</v>
      </c>
      <c r="K25" s="107">
        <f t="shared" ref="K25" si="17">K23+K24</f>
        <v>0</v>
      </c>
      <c r="L25" s="107">
        <f t="shared" si="15"/>
        <v>0</v>
      </c>
      <c r="M25" s="107">
        <f t="shared" si="15"/>
        <v>0</v>
      </c>
      <c r="N25" s="107">
        <f t="shared" ref="N25" si="18">N23+N24</f>
        <v>0</v>
      </c>
      <c r="O25" s="107">
        <f t="shared" si="15"/>
        <v>0</v>
      </c>
      <c r="P25" s="107">
        <f t="shared" si="15"/>
        <v>0</v>
      </c>
      <c r="Q25" s="107">
        <f t="shared" ref="Q25" si="19">Q23+Q24</f>
        <v>0</v>
      </c>
      <c r="R25" s="107">
        <f t="shared" ref="R25:S25" si="20">R23+R24</f>
        <v>0</v>
      </c>
      <c r="S25" s="107">
        <f t="shared" si="20"/>
        <v>0</v>
      </c>
      <c r="T25" s="107">
        <f>T23+T24</f>
        <v>0</v>
      </c>
    </row>
    <row r="26" spans="1:20" s="221" customFormat="1" ht="24" x14ac:dyDescent="0.2">
      <c r="A26" s="173" t="s">
        <v>143</v>
      </c>
      <c r="B26" s="168" t="s">
        <v>52</v>
      </c>
      <c r="C26" s="96"/>
      <c r="D26" s="96"/>
      <c r="E26" s="96"/>
      <c r="F26" s="97"/>
      <c r="G26" s="96"/>
      <c r="H26" s="96"/>
      <c r="I26" s="97"/>
      <c r="J26" s="96"/>
      <c r="K26" s="96"/>
      <c r="L26" s="97"/>
      <c r="M26" s="96"/>
      <c r="N26" s="96"/>
      <c r="O26" s="97"/>
      <c r="P26" s="96"/>
      <c r="Q26" s="96"/>
      <c r="R26" s="98"/>
      <c r="S26" s="96"/>
      <c r="T26" s="99"/>
    </row>
    <row r="27" spans="1:20" s="221" customFormat="1" ht="12" x14ac:dyDescent="0.2">
      <c r="A27" s="173" t="s">
        <v>144</v>
      </c>
      <c r="B27" s="169" t="s">
        <v>25</v>
      </c>
      <c r="C27" s="135">
        <v>0</v>
      </c>
      <c r="D27" s="139">
        <f>SUMIFS('Entrate - Altri costi'!$W$6:$W$251,'Entrate - Altri costi'!$B$6:$B$251,$A27,'Entrate - Altri costi'!$C$6:$C$251,C$2)</f>
        <v>0</v>
      </c>
      <c r="E27" s="101">
        <f>SUMIFS('Entrate - Altri costi'!$AE$6:$AE$251,'Entrate - Altri costi'!$B$6:$B$251,$A27,'Entrate - Altri costi'!$C$6:$C$251,C$2)</f>
        <v>0</v>
      </c>
      <c r="F27" s="135">
        <v>0</v>
      </c>
      <c r="G27" s="139">
        <f>SUMIFS('Entrate - Altri costi'!$W$6:$W$251,'Entrate - Altri costi'!$B$6:$B$251,$A27,'Entrate - Altri costi'!$C$6:$C$251,F$2)</f>
        <v>0</v>
      </c>
      <c r="H27" s="101">
        <f>SUMIFS('Entrate - Altri costi'!$AE$6:$AE$251,'Entrate - Altri costi'!$B$6:$B$251,$A27,'Entrate - Altri costi'!$C$6:$C$251,F$2)</f>
        <v>0</v>
      </c>
      <c r="I27" s="135">
        <v>0</v>
      </c>
      <c r="J27" s="139">
        <f>SUMIFS('Entrate - Altri costi'!$W$6:$W$251,'Entrate - Altri costi'!$B$6:$B$251,$A27,'Entrate - Altri costi'!$C$6:$C$251,I$2)</f>
        <v>0</v>
      </c>
      <c r="K27" s="101">
        <f>SUMIFS('Entrate - Altri costi'!$AE$6:$AE$251,'Entrate - Altri costi'!$B$6:$B$251,$A27,'Entrate - Altri costi'!$C$6:$C$251,I$2)</f>
        <v>0</v>
      </c>
      <c r="L27" s="135">
        <v>0</v>
      </c>
      <c r="M27" s="139">
        <f>SUMIFS('Entrate - Altri costi'!$W$6:$W$251,'Entrate - Altri costi'!$B$6:$B$251,$A27,'Entrate - Altri costi'!$C$6:$C$251,L$2)</f>
        <v>0</v>
      </c>
      <c r="N27" s="101">
        <f>SUMIFS('Entrate - Altri costi'!$AE$6:$AE$251,'Entrate - Altri costi'!$B$6:$B$251,$A27,'Entrate - Altri costi'!$C$6:$C$251,L$2)</f>
        <v>0</v>
      </c>
      <c r="O27" s="135">
        <v>0</v>
      </c>
      <c r="P27" s="139">
        <f>SUMIFS('Entrate - Altri costi'!$W$6:$W$251,'Entrate - Altri costi'!$B$6:$B$251,$A27,'Entrate - Altri costi'!$C$6:$C$251,O$2)</f>
        <v>0</v>
      </c>
      <c r="Q27" s="101">
        <f>SUMIFS('Entrate - Altri costi'!$AE$6:$AE$251,'Entrate - Altri costi'!$B$6:$B$251,$A27,'Entrate - Altri costi'!$C$6:$C$251,O$2)</f>
        <v>0</v>
      </c>
      <c r="R27" s="120">
        <f t="shared" ref="R27:R29" si="21">SUM(C27+F27+I27+L27+O27)</f>
        <v>0</v>
      </c>
      <c r="S27" s="139">
        <f t="shared" ref="S27:S29" si="22">SUM(D27+G27+J27+M27+P27)</f>
        <v>0</v>
      </c>
      <c r="T27" s="103">
        <f t="shared" ref="T27:T29" si="23">SUM(E27+H27+K27+N27+Q27)</f>
        <v>0</v>
      </c>
    </row>
    <row r="28" spans="1:20" s="221" customFormat="1" ht="12" x14ac:dyDescent="0.2">
      <c r="A28" s="173" t="s">
        <v>145</v>
      </c>
      <c r="B28" s="169" t="s">
        <v>84</v>
      </c>
      <c r="C28" s="135">
        <v>0</v>
      </c>
      <c r="D28" s="139">
        <f>SUMIFS('Entrate - Altri costi'!$W$6:$W$251,'Entrate - Altri costi'!$B$6:$B$251,$A28,'Entrate - Altri costi'!$C$6:$C$251,C$2)</f>
        <v>0</v>
      </c>
      <c r="E28" s="101">
        <f>SUMIFS('Entrate - Altri costi'!$AE$6:$AE$251,'Entrate - Altri costi'!$B$6:$B$251,$A28,'Entrate - Altri costi'!$C$6:$C$251,C$2)</f>
        <v>0</v>
      </c>
      <c r="F28" s="135">
        <v>0</v>
      </c>
      <c r="G28" s="139">
        <f>SUMIFS('Entrate - Altri costi'!$W$6:$W$251,'Entrate - Altri costi'!$B$6:$B$251,$A28,'Entrate - Altri costi'!$C$6:$C$251,F$2)</f>
        <v>0</v>
      </c>
      <c r="H28" s="101">
        <f>SUMIFS('Entrate - Altri costi'!$AE$6:$AE$251,'Entrate - Altri costi'!$B$6:$B$251,$A28,'Entrate - Altri costi'!$C$6:$C$251,F$2)</f>
        <v>0</v>
      </c>
      <c r="I28" s="135">
        <v>0</v>
      </c>
      <c r="J28" s="139">
        <f>SUMIFS('Entrate - Altri costi'!$W$6:$W$251,'Entrate - Altri costi'!$B$6:$B$251,$A28,'Entrate - Altri costi'!$C$6:$C$251,I$2)</f>
        <v>0</v>
      </c>
      <c r="K28" s="101">
        <f>SUMIFS('Entrate - Altri costi'!$AE$6:$AE$251,'Entrate - Altri costi'!$B$6:$B$251,$A28,'Entrate - Altri costi'!$C$6:$C$251,I$2)</f>
        <v>0</v>
      </c>
      <c r="L28" s="135">
        <v>0</v>
      </c>
      <c r="M28" s="139">
        <f>SUMIFS('Entrate - Altri costi'!$W$6:$W$251,'Entrate - Altri costi'!$B$6:$B$251,$A28,'Entrate - Altri costi'!$C$6:$C$251,L$2)</f>
        <v>0</v>
      </c>
      <c r="N28" s="101">
        <f>SUMIFS('Entrate - Altri costi'!$AE$6:$AE$251,'Entrate - Altri costi'!$B$6:$B$251,$A28,'Entrate - Altri costi'!$C$6:$C$251,L$2)</f>
        <v>0</v>
      </c>
      <c r="O28" s="135">
        <v>0</v>
      </c>
      <c r="P28" s="139">
        <f>SUMIFS('Entrate - Altri costi'!$W$6:$W$251,'Entrate - Altri costi'!$B$6:$B$251,$A28,'Entrate - Altri costi'!$C$6:$C$251,O$2)</f>
        <v>0</v>
      </c>
      <c r="Q28" s="101">
        <f>SUMIFS('Entrate - Altri costi'!$AE$6:$AE$251,'Entrate - Altri costi'!$B$6:$B$251,$A28,'Entrate - Altri costi'!$C$6:$C$251,O$2)</f>
        <v>0</v>
      </c>
      <c r="R28" s="120">
        <f t="shared" si="21"/>
        <v>0</v>
      </c>
      <c r="S28" s="139">
        <f t="shared" si="22"/>
        <v>0</v>
      </c>
      <c r="T28" s="103">
        <f t="shared" si="23"/>
        <v>0</v>
      </c>
    </row>
    <row r="29" spans="1:20" s="221" customFormat="1" ht="24" x14ac:dyDescent="0.2">
      <c r="A29" s="173" t="s">
        <v>146</v>
      </c>
      <c r="B29" s="170" t="s">
        <v>85</v>
      </c>
      <c r="C29" s="135">
        <v>0</v>
      </c>
      <c r="D29" s="139">
        <f>SUMIFS('Entrate - Altri costi'!$W$6:$W$251,'Entrate - Altri costi'!$B$6:$B$251,$A29,'Entrate - Altri costi'!$C$6:$C$251,C$2)</f>
        <v>0</v>
      </c>
      <c r="E29" s="101">
        <f>SUMIFS('Entrate - Altri costi'!$AE$6:$AE$251,'Entrate - Altri costi'!$B$6:$B$251,$A29,'Entrate - Altri costi'!$C$6:$C$251,C$2)</f>
        <v>0</v>
      </c>
      <c r="F29" s="135">
        <v>0</v>
      </c>
      <c r="G29" s="139">
        <f>SUMIFS('Entrate - Altri costi'!$W$6:$W$251,'Entrate - Altri costi'!$B$6:$B$251,$A29,'Entrate - Altri costi'!$C$6:$C$251,F$2)</f>
        <v>0</v>
      </c>
      <c r="H29" s="101">
        <f>SUMIFS('Entrate - Altri costi'!$AE$6:$AE$251,'Entrate - Altri costi'!$B$6:$B$251,$A29,'Entrate - Altri costi'!$C$6:$C$251,F$2)</f>
        <v>0</v>
      </c>
      <c r="I29" s="135">
        <v>0</v>
      </c>
      <c r="J29" s="139">
        <f>SUMIFS('Entrate - Altri costi'!$W$6:$W$251,'Entrate - Altri costi'!$B$6:$B$251,$A29,'Entrate - Altri costi'!$C$6:$C$251,I$2)</f>
        <v>0</v>
      </c>
      <c r="K29" s="101">
        <f>SUMIFS('Entrate - Altri costi'!$AE$6:$AE$251,'Entrate - Altri costi'!$B$6:$B$251,$A29,'Entrate - Altri costi'!$C$6:$C$251,I$2)</f>
        <v>0</v>
      </c>
      <c r="L29" s="135">
        <v>0</v>
      </c>
      <c r="M29" s="139">
        <f>SUMIFS('Entrate - Altri costi'!$W$6:$W$251,'Entrate - Altri costi'!$B$6:$B$251,$A29,'Entrate - Altri costi'!$C$6:$C$251,L$2)</f>
        <v>0</v>
      </c>
      <c r="N29" s="101">
        <f>SUMIFS('Entrate - Altri costi'!$AE$6:$AE$251,'Entrate - Altri costi'!$B$6:$B$251,$A29,'Entrate - Altri costi'!$C$6:$C$251,L$2)</f>
        <v>0</v>
      </c>
      <c r="O29" s="135">
        <v>0</v>
      </c>
      <c r="P29" s="139">
        <f>SUMIFS('Entrate - Altri costi'!$W$6:$W$251,'Entrate - Altri costi'!$B$6:$B$251,$A29,'Entrate - Altri costi'!$C$6:$C$251,O$2)</f>
        <v>0</v>
      </c>
      <c r="Q29" s="101">
        <f>SUMIFS('Entrate - Altri costi'!$AE$6:$AE$251,'Entrate - Altri costi'!$B$6:$B$251,$A29,'Entrate - Altri costi'!$C$6:$C$251,O$2)</f>
        <v>0</v>
      </c>
      <c r="R29" s="120">
        <f t="shared" si="21"/>
        <v>0</v>
      </c>
      <c r="S29" s="139">
        <f t="shared" si="22"/>
        <v>0</v>
      </c>
      <c r="T29" s="103">
        <f t="shared" si="23"/>
        <v>0</v>
      </c>
    </row>
    <row r="30" spans="1:20" s="221" customFormat="1" ht="12" x14ac:dyDescent="0.2">
      <c r="A30" s="213"/>
      <c r="B30" s="111" t="s">
        <v>26</v>
      </c>
      <c r="C30" s="112">
        <f t="shared" ref="C30:T30" si="24">SUM(C27:C29)</f>
        <v>0</v>
      </c>
      <c r="D30" s="112">
        <f t="shared" si="24"/>
        <v>0</v>
      </c>
      <c r="E30" s="112">
        <f t="shared" si="24"/>
        <v>0</v>
      </c>
      <c r="F30" s="112">
        <f t="shared" ref="F30:Q30" si="25">SUM(F27:F29)</f>
        <v>0</v>
      </c>
      <c r="G30" s="112">
        <f t="shared" si="25"/>
        <v>0</v>
      </c>
      <c r="H30" s="112">
        <f t="shared" si="25"/>
        <v>0</v>
      </c>
      <c r="I30" s="112">
        <f t="shared" si="25"/>
        <v>0</v>
      </c>
      <c r="J30" s="112">
        <f t="shared" si="25"/>
        <v>0</v>
      </c>
      <c r="K30" s="112">
        <f t="shared" si="25"/>
        <v>0</v>
      </c>
      <c r="L30" s="112">
        <f t="shared" si="25"/>
        <v>0</v>
      </c>
      <c r="M30" s="112">
        <f t="shared" si="25"/>
        <v>0</v>
      </c>
      <c r="N30" s="112">
        <f t="shared" si="25"/>
        <v>0</v>
      </c>
      <c r="O30" s="112">
        <f t="shared" si="25"/>
        <v>0</v>
      </c>
      <c r="P30" s="112">
        <f t="shared" si="25"/>
        <v>0</v>
      </c>
      <c r="Q30" s="112">
        <f t="shared" si="25"/>
        <v>0</v>
      </c>
      <c r="R30" s="112">
        <f t="shared" si="24"/>
        <v>0</v>
      </c>
      <c r="S30" s="112">
        <f t="shared" si="24"/>
        <v>0</v>
      </c>
      <c r="T30" s="112">
        <f t="shared" si="24"/>
        <v>0</v>
      </c>
    </row>
    <row r="31" spans="1:20" s="221" customFormat="1" ht="12" x14ac:dyDescent="0.2">
      <c r="A31" s="173" t="s">
        <v>147</v>
      </c>
      <c r="B31" s="171" t="s">
        <v>9</v>
      </c>
      <c r="C31" s="96"/>
      <c r="D31" s="96"/>
      <c r="E31" s="96"/>
      <c r="F31" s="97"/>
      <c r="G31" s="96"/>
      <c r="H31" s="96"/>
      <c r="I31" s="97"/>
      <c r="J31" s="96"/>
      <c r="K31" s="96"/>
      <c r="L31" s="97"/>
      <c r="M31" s="96"/>
      <c r="N31" s="96"/>
      <c r="O31" s="97"/>
      <c r="P31" s="96"/>
      <c r="Q31" s="96"/>
      <c r="R31" s="98"/>
      <c r="S31" s="96"/>
      <c r="T31" s="99"/>
    </row>
    <row r="32" spans="1:20" s="221" customFormat="1" ht="12" x14ac:dyDescent="0.2">
      <c r="A32" s="173" t="s">
        <v>148</v>
      </c>
      <c r="B32" s="169" t="s">
        <v>2</v>
      </c>
      <c r="C32" s="135">
        <v>0</v>
      </c>
      <c r="D32" s="139">
        <f>SUMIFS('Entrate - Altri costi'!$W$6:$W$251,'Entrate - Altri costi'!$B$6:$B$251,$A32,'Entrate - Altri costi'!$C$6:$C$251,C$2)</f>
        <v>0</v>
      </c>
      <c r="E32" s="101">
        <f>SUMIFS('Entrate - Altri costi'!$AE$6:$AE$251,'Entrate - Altri costi'!$B$6:$B$251,$A32,'Entrate - Altri costi'!$C$6:$C$251,C$2)</f>
        <v>0</v>
      </c>
      <c r="F32" s="135">
        <v>0</v>
      </c>
      <c r="G32" s="139">
        <f>SUMIFS('Entrate - Altri costi'!$W$6:$W$251,'Entrate - Altri costi'!$B$6:$B$251,$A32,'Entrate - Altri costi'!$C$6:$C$251,F$2)</f>
        <v>0</v>
      </c>
      <c r="H32" s="101">
        <f>SUMIFS('Entrate - Altri costi'!$AE$6:$AE$251,'Entrate - Altri costi'!$B$6:$B$251,$A32,'Entrate - Altri costi'!$C$6:$C$251,F$2)</f>
        <v>0</v>
      </c>
      <c r="I32" s="135">
        <v>0</v>
      </c>
      <c r="J32" s="139">
        <f>SUMIFS('Entrate - Altri costi'!$W$6:$W$251,'Entrate - Altri costi'!$B$6:$B$251,$A32,'Entrate - Altri costi'!$C$6:$C$251,I$2)</f>
        <v>0</v>
      </c>
      <c r="K32" s="101">
        <f>SUMIFS('Entrate - Altri costi'!$AE$6:$AE$251,'Entrate - Altri costi'!$B$6:$B$251,$A32,'Entrate - Altri costi'!$C$6:$C$251,I$2)</f>
        <v>0</v>
      </c>
      <c r="L32" s="135">
        <v>0</v>
      </c>
      <c r="M32" s="139">
        <f>SUMIFS('Entrate - Altri costi'!$W$6:$W$251,'Entrate - Altri costi'!$B$6:$B$251,$A32,'Entrate - Altri costi'!$C$6:$C$251,L$2)</f>
        <v>0</v>
      </c>
      <c r="N32" s="101">
        <f>SUMIFS('Entrate - Altri costi'!$AE$6:$AE$251,'Entrate - Altri costi'!$B$6:$B$251,$A32,'Entrate - Altri costi'!$C$6:$C$251,L$2)</f>
        <v>0</v>
      </c>
      <c r="O32" s="135">
        <v>0</v>
      </c>
      <c r="P32" s="139">
        <f>SUMIFS('Entrate - Altri costi'!$W$6:$W$251,'Entrate - Altri costi'!$B$6:$B$251,$A32,'Entrate - Altri costi'!$C$6:$C$251,O$2)</f>
        <v>0</v>
      </c>
      <c r="Q32" s="101">
        <f>SUMIFS('Entrate - Altri costi'!$AE$6:$AE$251,'Entrate - Altri costi'!$B$6:$B$251,$A32,'Entrate - Altri costi'!$C$6:$C$251,O$2)</f>
        <v>0</v>
      </c>
      <c r="R32" s="120">
        <f t="shared" ref="R32:T33" si="26">SUM(C32+F32+I32+L32+O32)</f>
        <v>0</v>
      </c>
      <c r="S32" s="139">
        <f t="shared" si="26"/>
        <v>0</v>
      </c>
      <c r="T32" s="103">
        <f t="shared" si="26"/>
        <v>0</v>
      </c>
    </row>
    <row r="33" spans="1:26" s="221" customFormat="1" ht="12" x14ac:dyDescent="0.2">
      <c r="A33" s="173" t="s">
        <v>149</v>
      </c>
      <c r="B33" s="172" t="s">
        <v>7</v>
      </c>
      <c r="C33" s="135">
        <v>0</v>
      </c>
      <c r="D33" s="139">
        <f>SUMIFS('Entrate - Altri costi'!$W$6:$W$251,'Entrate - Altri costi'!$B$6:$B$251,$A33,'Entrate - Altri costi'!$C$6:$C$251,C$2)</f>
        <v>0</v>
      </c>
      <c r="E33" s="101">
        <f>SUMIFS('Entrate - Altri costi'!$AE$6:$AE$251,'Entrate - Altri costi'!$B$6:$B$251,$A33,'Entrate - Altri costi'!$C$6:$C$251,C$2)</f>
        <v>0</v>
      </c>
      <c r="F33" s="135">
        <v>0</v>
      </c>
      <c r="G33" s="139">
        <f>SUMIFS('Entrate - Altri costi'!$W$6:$W$251,'Entrate - Altri costi'!$B$6:$B$251,$A33,'Entrate - Altri costi'!$C$6:$C$251,F$2)</f>
        <v>0</v>
      </c>
      <c r="H33" s="101">
        <f>SUMIFS('Entrate - Altri costi'!$AE$6:$AE$251,'Entrate - Altri costi'!$B$6:$B$251,$A33,'Entrate - Altri costi'!$C$6:$C$251,F$2)</f>
        <v>0</v>
      </c>
      <c r="I33" s="135">
        <v>0</v>
      </c>
      <c r="J33" s="139">
        <f>SUMIFS('Entrate - Altri costi'!$W$6:$W$251,'Entrate - Altri costi'!$B$6:$B$251,$A33,'Entrate - Altri costi'!$C$6:$C$251,I$2)</f>
        <v>0</v>
      </c>
      <c r="K33" s="101">
        <f>SUMIFS('Entrate - Altri costi'!$AE$6:$AE$251,'Entrate - Altri costi'!$B$6:$B$251,$A33,'Entrate - Altri costi'!$C$6:$C$251,I$2)</f>
        <v>0</v>
      </c>
      <c r="L33" s="135">
        <v>0</v>
      </c>
      <c r="M33" s="139">
        <f>SUMIFS('Entrate - Altri costi'!$W$6:$W$251,'Entrate - Altri costi'!$B$6:$B$251,$A33,'Entrate - Altri costi'!$C$6:$C$251,L$2)</f>
        <v>0</v>
      </c>
      <c r="N33" s="101">
        <f>SUMIFS('Entrate - Altri costi'!$AE$6:$AE$251,'Entrate - Altri costi'!$B$6:$B$251,$A33,'Entrate - Altri costi'!$C$6:$C$251,L$2)</f>
        <v>0</v>
      </c>
      <c r="O33" s="135">
        <v>0</v>
      </c>
      <c r="P33" s="139">
        <f>SUMIFS('Entrate - Altri costi'!$W$6:$W$251,'Entrate - Altri costi'!$B$6:$B$251,$A33,'Entrate - Altri costi'!$C$6:$C$251,O$2)</f>
        <v>0</v>
      </c>
      <c r="Q33" s="101">
        <f>SUMIFS('Entrate - Altri costi'!$AE$6:$AE$251,'Entrate - Altri costi'!$B$6:$B$251,$A33,'Entrate - Altri costi'!$C$6:$C$251,O$2)</f>
        <v>0</v>
      </c>
      <c r="R33" s="120">
        <f t="shared" si="26"/>
        <v>0</v>
      </c>
      <c r="S33" s="139">
        <f t="shared" si="26"/>
        <v>0</v>
      </c>
      <c r="T33" s="103">
        <f t="shared" si="26"/>
        <v>0</v>
      </c>
    </row>
    <row r="34" spans="1:26" s="221" customFormat="1" ht="12" x14ac:dyDescent="0.2">
      <c r="A34" s="213"/>
      <c r="B34" s="111" t="s">
        <v>27</v>
      </c>
      <c r="C34" s="112">
        <f t="shared" ref="C34:T34" si="27">SUM(C32:C33)</f>
        <v>0</v>
      </c>
      <c r="D34" s="112">
        <f t="shared" si="27"/>
        <v>0</v>
      </c>
      <c r="E34" s="112">
        <f t="shared" si="27"/>
        <v>0</v>
      </c>
      <c r="F34" s="112">
        <f t="shared" si="27"/>
        <v>0</v>
      </c>
      <c r="G34" s="112">
        <f t="shared" si="27"/>
        <v>0</v>
      </c>
      <c r="H34" s="112">
        <f t="shared" ref="H34" si="28">SUM(H32:H33)</f>
        <v>0</v>
      </c>
      <c r="I34" s="112">
        <f t="shared" si="27"/>
        <v>0</v>
      </c>
      <c r="J34" s="112">
        <f t="shared" si="27"/>
        <v>0</v>
      </c>
      <c r="K34" s="112">
        <f t="shared" ref="K34" si="29">SUM(K32:K33)</f>
        <v>0</v>
      </c>
      <c r="L34" s="112">
        <f t="shared" si="27"/>
        <v>0</v>
      </c>
      <c r="M34" s="112">
        <f t="shared" si="27"/>
        <v>0</v>
      </c>
      <c r="N34" s="112">
        <f t="shared" ref="N34" si="30">SUM(N32:N33)</f>
        <v>0</v>
      </c>
      <c r="O34" s="112">
        <f t="shared" si="27"/>
        <v>0</v>
      </c>
      <c r="P34" s="112">
        <f t="shared" si="27"/>
        <v>0</v>
      </c>
      <c r="Q34" s="112">
        <f t="shared" ref="Q34" si="31">SUM(Q32:Q33)</f>
        <v>0</v>
      </c>
      <c r="R34" s="112">
        <f t="shared" si="27"/>
        <v>0</v>
      </c>
      <c r="S34" s="112">
        <f t="shared" si="27"/>
        <v>0</v>
      </c>
      <c r="T34" s="112">
        <f t="shared" si="27"/>
        <v>0</v>
      </c>
    </row>
    <row r="35" spans="1:26" s="221" customFormat="1" ht="12" x14ac:dyDescent="0.2">
      <c r="A35" s="213"/>
      <c r="B35" s="111" t="s">
        <v>53</v>
      </c>
      <c r="C35" s="112">
        <f t="shared" ref="C35:T35" si="32">C34+C30+C25+C21+C13</f>
        <v>0</v>
      </c>
      <c r="D35" s="112">
        <f t="shared" si="32"/>
        <v>0</v>
      </c>
      <c r="E35" s="112">
        <f t="shared" si="32"/>
        <v>0</v>
      </c>
      <c r="F35" s="112">
        <f t="shared" ref="F35:Q35" si="33">F34+F30+F25+F21+F13</f>
        <v>0</v>
      </c>
      <c r="G35" s="112">
        <f t="shared" si="33"/>
        <v>0</v>
      </c>
      <c r="H35" s="112">
        <f t="shared" si="33"/>
        <v>0</v>
      </c>
      <c r="I35" s="112">
        <f t="shared" si="33"/>
        <v>0</v>
      </c>
      <c r="J35" s="112">
        <f t="shared" si="33"/>
        <v>0</v>
      </c>
      <c r="K35" s="112">
        <f t="shared" si="33"/>
        <v>0</v>
      </c>
      <c r="L35" s="112">
        <f t="shared" si="33"/>
        <v>0</v>
      </c>
      <c r="M35" s="112">
        <f t="shared" si="33"/>
        <v>0</v>
      </c>
      <c r="N35" s="112">
        <f t="shared" si="33"/>
        <v>0</v>
      </c>
      <c r="O35" s="112">
        <f t="shared" si="33"/>
        <v>0</v>
      </c>
      <c r="P35" s="112">
        <f t="shared" si="33"/>
        <v>0</v>
      </c>
      <c r="Q35" s="112">
        <f t="shared" si="33"/>
        <v>0</v>
      </c>
      <c r="R35" s="112">
        <f t="shared" si="32"/>
        <v>0</v>
      </c>
      <c r="S35" s="112">
        <f t="shared" si="32"/>
        <v>0</v>
      </c>
      <c r="T35" s="112">
        <f t="shared" si="32"/>
        <v>0</v>
      </c>
    </row>
    <row r="36" spans="1:26" s="220" customFormat="1" ht="12" x14ac:dyDescent="0.2">
      <c r="A36" s="218"/>
      <c r="B36" s="222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4"/>
    </row>
    <row r="37" spans="1:26" s="221" customFormat="1" ht="24" x14ac:dyDescent="0.2">
      <c r="A37" s="214"/>
      <c r="B37" s="94" t="s">
        <v>4</v>
      </c>
      <c r="C37" s="113" t="s">
        <v>3</v>
      </c>
      <c r="D37" s="113" t="s">
        <v>3</v>
      </c>
      <c r="E37" s="113" t="s">
        <v>3</v>
      </c>
      <c r="F37" s="113" t="s">
        <v>3</v>
      </c>
      <c r="G37" s="113" t="s">
        <v>3</v>
      </c>
      <c r="H37" s="113" t="s">
        <v>3</v>
      </c>
      <c r="I37" s="113" t="s">
        <v>3</v>
      </c>
      <c r="J37" s="113" t="s">
        <v>3</v>
      </c>
      <c r="K37" s="113" t="s">
        <v>3</v>
      </c>
      <c r="L37" s="113" t="s">
        <v>3</v>
      </c>
      <c r="M37" s="113" t="s">
        <v>3</v>
      </c>
      <c r="N37" s="113" t="s">
        <v>3</v>
      </c>
      <c r="O37" s="113" t="s">
        <v>3</v>
      </c>
      <c r="P37" s="113" t="s">
        <v>3</v>
      </c>
      <c r="Q37" s="113" t="s">
        <v>3</v>
      </c>
      <c r="R37" s="113" t="s">
        <v>3</v>
      </c>
      <c r="S37" s="113" t="s">
        <v>3</v>
      </c>
      <c r="T37" s="113" t="s">
        <v>3</v>
      </c>
    </row>
    <row r="38" spans="1:26" s="221" customFormat="1" ht="24" x14ac:dyDescent="0.2">
      <c r="A38" s="173" t="s">
        <v>150</v>
      </c>
      <c r="B38" s="171" t="s">
        <v>86</v>
      </c>
      <c r="C38" s="114"/>
      <c r="D38" s="114"/>
      <c r="E38" s="114"/>
      <c r="F38" s="115"/>
      <c r="G38" s="114"/>
      <c r="H38" s="114"/>
      <c r="I38" s="115"/>
      <c r="J38" s="114"/>
      <c r="K38" s="114"/>
      <c r="L38" s="114"/>
      <c r="M38" s="114"/>
      <c r="N38" s="114"/>
      <c r="O38" s="115"/>
      <c r="P38" s="114"/>
      <c r="Q38" s="114"/>
      <c r="R38" s="116"/>
      <c r="S38" s="114"/>
      <c r="T38" s="117"/>
    </row>
    <row r="39" spans="1:26" s="221" customFormat="1" ht="12" x14ac:dyDescent="0.2">
      <c r="A39" s="215" t="s">
        <v>630</v>
      </c>
      <c r="B39" s="225" t="s">
        <v>541</v>
      </c>
      <c r="C39" s="135">
        <v>0</v>
      </c>
      <c r="D39" s="139">
        <f>SUMIFS(Personale!$Y$8:$Y$122,Personale!$B$8:$B$122,$A39,Personale!$C$8:$C$122,C$2)</f>
        <v>0</v>
      </c>
      <c r="E39" s="101">
        <f>SUMIFS(Personale!$AG$8:$AG$122,Personale!$B$8:$B$122,$A39,Personale!$C$8:$C$122,C$2)</f>
        <v>0</v>
      </c>
      <c r="F39" s="135">
        <v>0</v>
      </c>
      <c r="G39" s="139">
        <f>SUMIFS(Personale!$Y$8:$Y$122,Personale!$B$8:$B$122,$A39,Personale!$C$8:$C$122,F$2)</f>
        <v>0</v>
      </c>
      <c r="H39" s="101">
        <f>SUMIFS(Personale!$AG$8:$AG$122,Personale!$B$8:$B$122,$A39,Personale!$C$8:$C$122,F$2)</f>
        <v>0</v>
      </c>
      <c r="I39" s="135">
        <v>0</v>
      </c>
      <c r="J39" s="139">
        <f>SUMIFS(Personale!$Y$8:$Y$122,Personale!$B$8:$B$122,$A39,Personale!$C$8:$C$122,I$2)</f>
        <v>0</v>
      </c>
      <c r="K39" s="101">
        <f>SUMIFS(Personale!$AG$8:$AG$122,Personale!$B$8:$B$122,$A39,Personale!$C$8:$C$122,I$2)</f>
        <v>0</v>
      </c>
      <c r="L39" s="135">
        <v>0</v>
      </c>
      <c r="M39" s="139">
        <f>SUMIFS(Personale!$Y$8:$Y$122,Personale!$B$8:$B$122,$A39,Personale!$C$8:$C$122,L$2)</f>
        <v>0</v>
      </c>
      <c r="N39" s="101">
        <f>SUMIFS(Personale!$AG$8:$AG$122,Personale!$B$8:$B$122,$A39,Personale!$C$8:$C$122,L$2)</f>
        <v>0</v>
      </c>
      <c r="O39" s="135">
        <v>0</v>
      </c>
      <c r="P39" s="139">
        <f>SUMIFS(Personale!$Y$8:$Y$122,Personale!$B$8:$B$122,$A39,Personale!$C$8:$C$122,O$2)</f>
        <v>0</v>
      </c>
      <c r="Q39" s="101">
        <f>SUMIFS(Personale!$AG$8:$AG$122,Personale!$B$8:$B$122,$A39,Personale!$C$8:$C$122,O$2)</f>
        <v>0</v>
      </c>
      <c r="R39" s="120">
        <f t="shared" ref="R39:R44" si="34">SUM(C39+F39+I39+L39+O39)</f>
        <v>0</v>
      </c>
      <c r="S39" s="139">
        <f t="shared" ref="S39:S44" si="35">SUM(D39+G39+J39+M39+P39)</f>
        <v>0</v>
      </c>
      <c r="T39" s="103">
        <f t="shared" ref="T39:T44" si="36">SUM(E39+H39+K39+N39+Q39)</f>
        <v>0</v>
      </c>
    </row>
    <row r="40" spans="1:26" s="221" customFormat="1" ht="12" x14ac:dyDescent="0.2">
      <c r="A40" s="215" t="s">
        <v>631</v>
      </c>
      <c r="B40" s="225" t="s">
        <v>542</v>
      </c>
      <c r="C40" s="135">
        <v>0</v>
      </c>
      <c r="D40" s="139">
        <f>SUMIFS(Personale!$Y$8:$Y$122,Personale!$B$8:$B$122,$A40,Personale!$C$8:$C$122,C$2)</f>
        <v>0</v>
      </c>
      <c r="E40" s="101">
        <f>SUMIFS(Personale!$AG$8:$AG$122,Personale!$B$8:$B$122,$A40,Personale!$C$8:$C$122,C$2)</f>
        <v>0</v>
      </c>
      <c r="F40" s="135">
        <v>0</v>
      </c>
      <c r="G40" s="139">
        <f>SUMIFS(Personale!$Y$8:$Y$122,Personale!$B$8:$B$122,$A40,Personale!$C$8:$C$122,F$2)</f>
        <v>0</v>
      </c>
      <c r="H40" s="101">
        <f>SUMIFS(Personale!$AG$8:$AG$122,Personale!$B$8:$B$122,$A40,Personale!$C$8:$C$122,F$2)</f>
        <v>0</v>
      </c>
      <c r="I40" s="135">
        <v>0</v>
      </c>
      <c r="J40" s="139">
        <f>SUMIFS(Personale!$Y$8:$Y$122,Personale!$B$8:$B$122,$A40,Personale!$C$8:$C$122,I$2)</f>
        <v>0</v>
      </c>
      <c r="K40" s="101">
        <f>SUMIFS(Personale!$AG$8:$AG$122,Personale!$B$8:$B$122,$A40,Personale!$C$8:$C$122,I$2)</f>
        <v>0</v>
      </c>
      <c r="L40" s="135">
        <v>0</v>
      </c>
      <c r="M40" s="139">
        <f>SUMIFS(Personale!$Y$8:$Y$122,Personale!$B$8:$B$122,$A40,Personale!$C$8:$C$122,L$2)</f>
        <v>0</v>
      </c>
      <c r="N40" s="101">
        <f>SUMIFS(Personale!$AG$8:$AG$122,Personale!$B$8:$B$122,$A40,Personale!$C$8:$C$122,L$2)</f>
        <v>0</v>
      </c>
      <c r="O40" s="135">
        <v>0</v>
      </c>
      <c r="P40" s="139">
        <f>SUMIFS(Personale!$Y$8:$Y$122,Personale!$B$8:$B$122,$A40,Personale!$C$8:$C$122,O$2)</f>
        <v>0</v>
      </c>
      <c r="Q40" s="101">
        <f>SUMIFS(Personale!$AG$8:$AG$122,Personale!$B$8:$B$122,$A40,Personale!$C$8:$C$122,O$2)</f>
        <v>0</v>
      </c>
      <c r="R40" s="120">
        <f t="shared" si="34"/>
        <v>0</v>
      </c>
      <c r="S40" s="139">
        <f t="shared" si="35"/>
        <v>0</v>
      </c>
      <c r="T40" s="103">
        <f t="shared" si="36"/>
        <v>0</v>
      </c>
    </row>
    <row r="41" spans="1:26" s="221" customFormat="1" ht="12" x14ac:dyDescent="0.2">
      <c r="A41" s="215" t="s">
        <v>165</v>
      </c>
      <c r="B41" s="225" t="s">
        <v>11</v>
      </c>
      <c r="C41" s="135">
        <v>0</v>
      </c>
      <c r="D41" s="139">
        <f>SUMIFS(Personale!$Y$8:$Y$122,Personale!$B$8:$B$122,$A41,Personale!$C$8:$C$122,C$2)</f>
        <v>0</v>
      </c>
      <c r="E41" s="101">
        <f>SUMIFS(Personale!$AG$8:$AG$122,Personale!$B$8:$B$122,$A41,Personale!$C$8:$C$122,C$2)</f>
        <v>0</v>
      </c>
      <c r="F41" s="135">
        <v>0</v>
      </c>
      <c r="G41" s="139">
        <f>SUMIFS(Personale!$Y$8:$Y$122,Personale!$B$8:$B$122,$A41,Personale!$C$8:$C$122,F$2)</f>
        <v>0</v>
      </c>
      <c r="H41" s="101">
        <f>SUMIFS(Personale!$AG$8:$AG$122,Personale!$B$8:$B$122,$A41,Personale!$C$8:$C$122,F$2)</f>
        <v>0</v>
      </c>
      <c r="I41" s="135">
        <v>0</v>
      </c>
      <c r="J41" s="139">
        <f>SUMIFS(Personale!$Y$8:$Y$122,Personale!$B$8:$B$122,$A41,Personale!$C$8:$C$122,I$2)</f>
        <v>0</v>
      </c>
      <c r="K41" s="101">
        <f>SUMIFS(Personale!$AG$8:$AG$122,Personale!$B$8:$B$122,$A41,Personale!$C$8:$C$122,I$2)</f>
        <v>0</v>
      </c>
      <c r="L41" s="135">
        <v>0</v>
      </c>
      <c r="M41" s="139">
        <f>SUMIFS(Personale!$Y$8:$Y$122,Personale!$B$8:$B$122,$A41,Personale!$C$8:$C$122,L$2)</f>
        <v>0</v>
      </c>
      <c r="N41" s="101">
        <f>SUMIFS(Personale!$AG$8:$AG$122,Personale!$B$8:$B$122,$A41,Personale!$C$8:$C$122,L$2)</f>
        <v>0</v>
      </c>
      <c r="O41" s="135">
        <v>0</v>
      </c>
      <c r="P41" s="139">
        <f>SUMIFS(Personale!$Y$8:$Y$122,Personale!$B$8:$B$122,$A41,Personale!$C$8:$C$122,O$2)</f>
        <v>0</v>
      </c>
      <c r="Q41" s="101">
        <f>SUMIFS(Personale!$AG$8:$AG$122,Personale!$B$8:$B$122,$A41,Personale!$C$8:$C$122,O$2)</f>
        <v>0</v>
      </c>
      <c r="R41" s="120">
        <f t="shared" si="34"/>
        <v>0</v>
      </c>
      <c r="S41" s="139">
        <f t="shared" si="35"/>
        <v>0</v>
      </c>
      <c r="T41" s="103">
        <f t="shared" si="36"/>
        <v>0</v>
      </c>
      <c r="U41" s="226"/>
      <c r="V41" s="226"/>
      <c r="W41" s="226"/>
      <c r="X41" s="226"/>
      <c r="Y41" s="226"/>
      <c r="Z41" s="226"/>
    </row>
    <row r="42" spans="1:26" s="221" customFormat="1" ht="12" x14ac:dyDescent="0.2">
      <c r="A42" s="215" t="s">
        <v>166</v>
      </c>
      <c r="B42" s="225" t="s">
        <v>28</v>
      </c>
      <c r="C42" s="135">
        <v>0</v>
      </c>
      <c r="D42" s="118">
        <f>SUMIFS(Personale!$X$8:$X122,Personale!$B$8:$B122,$A39,Personale!$C$8:$C122,C$2)+SUMIFS(Personale!$X$8:$X122,Personale!$B$8:$B122,$A40,Personale!$C$8:$C122,C$2)+SUMIFS(Personale!$X$8:$X122,Personale!$B$8:$B122,$A41,Personale!$C$8:$C122,C$2)</f>
        <v>0</v>
      </c>
      <c r="E42" s="118">
        <f>SUMIFS(Personale!$AH$8:$AH$122,Personale!$B$8:$B$122,$A39,Personale!$C$8:$C$122,C$2)+SUMIFS(Personale!$AH$8:$AH$122,Personale!$B$8:$B$122,$A40,Personale!$C$8:$C$122,C$2)+SUMIFS(Personale!$AH$8:$AH$122,Personale!$B$8:$B$122,$A41,Personale!$C$8:$C$122,C$2)</f>
        <v>0</v>
      </c>
      <c r="F42" s="135">
        <v>0</v>
      </c>
      <c r="G42" s="118">
        <f>SUMIFS(Personale!$X$8:$X122,Personale!$B$8:$B122,$A39,Personale!$C$8:$C122,F$2)+SUMIFS(Personale!$X$8:$X122,Personale!$B$8:$B122,$A40,Personale!$C$8:$C122,F$2)+SUMIFS(Personale!$X$8:$X122,Personale!$B$8:$B122,$A41,Personale!$C$8:$C122,F$2)</f>
        <v>0</v>
      </c>
      <c r="H42" s="118">
        <f>SUMIFS(Personale!$AH$8:$AH$122,Personale!$B$8:$B$122,$A39,Personale!$C$8:$C$122,F$2)+SUMIFS(Personale!$AH$8:$AH$122,Personale!$B$8:$B$122,$A40,Personale!$C$8:$C$122,F$2)+SUMIFS(Personale!$AH$8:$AH$122,Personale!$B$8:$B$122,$A41,Personale!$C$8:$C$122,F$2)</f>
        <v>0</v>
      </c>
      <c r="I42" s="135">
        <v>0</v>
      </c>
      <c r="J42" s="118">
        <f>SUMIFS(Personale!$X$8:$X122,Personale!$B$8:$B122,$A39,Personale!$C$8:$C122,I$2)+SUMIFS(Personale!$X$8:$X122,Personale!$B$8:$B122,$A40,Personale!$C$8:$C122,I$2)+SUMIFS(Personale!$X$8:$X122,Personale!$B$8:$B122,$A41,Personale!$C$8:$C122,I$2)</f>
        <v>0</v>
      </c>
      <c r="K42" s="118">
        <f>SUMIFS(Personale!$AH$8:$AH$122,Personale!$B$8:$B$122,$A39,Personale!$C$8:$C$122,I$2)+SUMIFS(Personale!$AH$8:$AH$122,Personale!$B$8:$B$122,$A40,Personale!$C$8:$C$122,I$2)+SUMIFS(Personale!$AH$8:$AH$122,Personale!$B$8:$B$122,$A41,Personale!$C$8:$C$122,I$2)</f>
        <v>0</v>
      </c>
      <c r="L42" s="135">
        <v>0</v>
      </c>
      <c r="M42" s="118">
        <f>SUMIFS(Personale!$X$8:$X122,Personale!$B$8:$B122,$A39,Personale!$C$8:$C122,L$2)+SUMIFS(Personale!$X$8:$X122,Personale!$B$8:$B122,$A40,Personale!$C$8:$C122,L$2)+SUMIFS(Personale!$X$8:$X122,Personale!$B$8:$B122,$A41,Personale!$C$8:$C122,L$2)</f>
        <v>0</v>
      </c>
      <c r="N42" s="118">
        <f>SUMIFS(Personale!$AH$8:$AH$122,Personale!$B$8:$B$122,$A39,Personale!$C$8:$C$122,L$2)+SUMIFS(Personale!$AH$8:$AH$122,Personale!$B$8:$B$122,$A40,Personale!$C$8:$C$122,L$2)+SUMIFS(Personale!$AH$8:$AH$122,Personale!$B$8:$B$122,$A41,Personale!$C$8:$C$122,L$2)</f>
        <v>0</v>
      </c>
      <c r="O42" s="135">
        <v>0</v>
      </c>
      <c r="P42" s="118">
        <f>SUMIFS(Personale!$X$8:$X122,Personale!$B$8:$B122,$A39,Personale!$C$8:$C122,O$2)+SUMIFS(Personale!$X$8:$X122,Personale!$B$8:$B122,$A40,Personale!$C$8:$C122,O$2)+SUMIFS(Personale!$X$8:$X122,Personale!$B$8:$B122,$A41,Personale!$C$8:$C122,O$2)</f>
        <v>0</v>
      </c>
      <c r="Q42" s="118">
        <f>SUMIFS(Personale!$AH$8:$AH$122,Personale!$B$8:$B$122,$A39,Personale!$C$8:$C$122,O$2)+SUMIFS(Personale!$AH$8:$AH$122,Personale!$B$8:$B$122,$A40,Personale!$C$8:$C$122,O$2)+SUMIFS(Personale!$AH$8:$AH$122,Personale!$B$8:$B$122,$A41,Personale!$C$8:$C$122,O$2)</f>
        <v>0</v>
      </c>
      <c r="R42" s="120">
        <f t="shared" si="34"/>
        <v>0</v>
      </c>
      <c r="S42" s="118">
        <f t="shared" si="35"/>
        <v>0</v>
      </c>
      <c r="T42" s="103">
        <f t="shared" si="36"/>
        <v>0</v>
      </c>
      <c r="U42" s="227"/>
      <c r="V42" s="227"/>
      <c r="W42" s="227"/>
      <c r="X42" s="227"/>
      <c r="Y42" s="227"/>
      <c r="Z42" s="227"/>
    </row>
    <row r="43" spans="1:26" s="221" customFormat="1" ht="36" x14ac:dyDescent="0.2">
      <c r="A43" s="215" t="s">
        <v>167</v>
      </c>
      <c r="B43" s="228" t="s">
        <v>60</v>
      </c>
      <c r="C43" s="135">
        <v>0</v>
      </c>
      <c r="D43" s="139">
        <f>SUMIFS(Personale!$Y$8:$Y$122,Personale!$B$8:$B$122,$A43,Personale!$C$8:$C$122,C$2)</f>
        <v>0</v>
      </c>
      <c r="E43" s="101">
        <f>SUMIFS(Personale!$AG$8:$AG$122,Personale!$B$8:$B$122,$A43,Personale!$C$8:$C$122,C$2)</f>
        <v>0</v>
      </c>
      <c r="F43" s="135">
        <v>0</v>
      </c>
      <c r="G43" s="139">
        <f>SUMIFS(Personale!$Y$8:$Y$122,Personale!$B$8:$B$122,$A43,Personale!$C$8:$C$122,F$2)</f>
        <v>0</v>
      </c>
      <c r="H43" s="101">
        <f>SUMIFS(Personale!$AG$8:$AG$122,Personale!$B$8:$B$122,$A43,Personale!$C$8:$C$122,F$2)</f>
        <v>0</v>
      </c>
      <c r="I43" s="135">
        <v>0</v>
      </c>
      <c r="J43" s="139">
        <f>SUMIFS(Personale!$Y$8:$Y$122,Personale!$B$8:$B$122,$A43,Personale!$C$8:$C$122,I$2)</f>
        <v>0</v>
      </c>
      <c r="K43" s="101">
        <f>SUMIFS(Personale!$AG$8:$AG$122,Personale!$B$8:$B$122,$A43,Personale!$C$8:$C$122,I$2)</f>
        <v>0</v>
      </c>
      <c r="L43" s="135">
        <v>0</v>
      </c>
      <c r="M43" s="139">
        <f>SUMIFS(Personale!$Y$8:$Y$122,Personale!$B$8:$B$122,$A43,Personale!$C$8:$C$122,L$2)</f>
        <v>0</v>
      </c>
      <c r="N43" s="101">
        <f>SUMIFS(Personale!$AG$8:$AG$122,Personale!$B$8:$B$122,$A43,Personale!$C$8:$C$122,L$2)</f>
        <v>0</v>
      </c>
      <c r="O43" s="135">
        <v>0</v>
      </c>
      <c r="P43" s="139">
        <f>SUMIFS(Personale!$Y$8:$Y$122,Personale!$B$8:$B$122,$A43,Personale!$C$8:$C$122,O$2)</f>
        <v>0</v>
      </c>
      <c r="Q43" s="101">
        <f>SUMIFS(Personale!$AG$8:$AG$122,Personale!$B$8:$B$122,$A43,Personale!$C$8:$C$122,O$2)</f>
        <v>0</v>
      </c>
      <c r="R43" s="120">
        <f t="shared" si="34"/>
        <v>0</v>
      </c>
      <c r="S43" s="139">
        <f t="shared" si="35"/>
        <v>0</v>
      </c>
      <c r="T43" s="103">
        <f t="shared" si="36"/>
        <v>0</v>
      </c>
      <c r="U43" s="229"/>
      <c r="V43" s="229"/>
      <c r="W43" s="229"/>
      <c r="X43" s="229"/>
      <c r="Y43" s="229"/>
      <c r="Z43" s="229"/>
    </row>
    <row r="44" spans="1:26" s="221" customFormat="1" ht="36" x14ac:dyDescent="0.2">
      <c r="A44" s="215" t="s">
        <v>168</v>
      </c>
      <c r="B44" s="225" t="s">
        <v>87</v>
      </c>
      <c r="C44" s="135">
        <v>0</v>
      </c>
      <c r="D44" s="118">
        <f>SUMIFS(Personale!$X$8:$X$122,Personale!$B$8:$B$122,$A43,Personale!$C$8:$C$122,C$2)</f>
        <v>0</v>
      </c>
      <c r="E44" s="118">
        <f>SUMIFS(Personale!$AH$8:$AH$122,Personale!$B$8:$B$122,$A43,Personale!$C$8:$C$122,C$2)</f>
        <v>0</v>
      </c>
      <c r="F44" s="135">
        <v>0</v>
      </c>
      <c r="G44" s="118">
        <f>SUMIFS(Personale!$X$8:$X$122,Personale!$B$8:$B$122,$A43,Personale!$C$8:$C$122,F$2)</f>
        <v>0</v>
      </c>
      <c r="H44" s="118">
        <f>SUMIFS(Personale!$AH$8:$AH$122,Personale!$B$8:$B$122,$A43,Personale!$C$8:$C$122,F$2)</f>
        <v>0</v>
      </c>
      <c r="I44" s="135">
        <v>0</v>
      </c>
      <c r="J44" s="118">
        <f>SUMIFS(Personale!$X$8:$X$122,Personale!$B$8:$B$122,$A43,Personale!$C$8:$C$122,I$2)</f>
        <v>0</v>
      </c>
      <c r="K44" s="118">
        <f>SUMIFS(Personale!$AH$8:$AH$122,Personale!$B$8:$B$122,$A43,Personale!$C$8:$C$122,I$2)</f>
        <v>0</v>
      </c>
      <c r="L44" s="135">
        <v>0</v>
      </c>
      <c r="M44" s="118">
        <f>SUMIFS(Personale!$X$8:$X$122,Personale!$B$8:$B$122,$A43,Personale!$C$8:$C$122,L$2)</f>
        <v>0</v>
      </c>
      <c r="N44" s="118">
        <f>SUMIFS(Personale!$AH$8:$AH$122,Personale!$B$8:$B$122,$A43,Personale!$C$8:$C$122,L$2)</f>
        <v>0</v>
      </c>
      <c r="O44" s="135">
        <v>0</v>
      </c>
      <c r="P44" s="118">
        <f>SUMIFS(Personale!$X$8:$X$122,Personale!$B$8:$B$122,$A43,Personale!$C$8:$C$122,O$2)</f>
        <v>0</v>
      </c>
      <c r="Q44" s="118">
        <f>SUMIFS(Personale!$AH$8:$AH$122,Personale!$B$8:$B$122,$A43,Personale!$C$8:$C$122,O$2)</f>
        <v>0</v>
      </c>
      <c r="R44" s="120">
        <f t="shared" si="34"/>
        <v>0</v>
      </c>
      <c r="S44" s="118">
        <f t="shared" si="35"/>
        <v>0</v>
      </c>
      <c r="T44" s="103">
        <f t="shared" si="36"/>
        <v>0</v>
      </c>
      <c r="U44" s="229"/>
      <c r="V44" s="229"/>
      <c r="W44" s="229"/>
      <c r="X44" s="229"/>
      <c r="Y44" s="229"/>
      <c r="Z44" s="229"/>
    </row>
    <row r="45" spans="1:26" s="221" customFormat="1" ht="12" x14ac:dyDescent="0.2">
      <c r="A45" s="213"/>
      <c r="B45" s="111" t="s">
        <v>29</v>
      </c>
      <c r="C45" s="122">
        <f>SUM(C39:C44)</f>
        <v>0</v>
      </c>
      <c r="D45" s="122">
        <f t="shared" ref="D45:T45" si="37">SUM(D39:D44)</f>
        <v>0</v>
      </c>
      <c r="E45" s="122">
        <f t="shared" si="37"/>
        <v>0</v>
      </c>
      <c r="F45" s="122">
        <f>SUM(F39:F44)</f>
        <v>0</v>
      </c>
      <c r="G45" s="122">
        <f t="shared" ref="G45:H45" si="38">SUM(G39:G44)</f>
        <v>0</v>
      </c>
      <c r="H45" s="122">
        <f t="shared" si="38"/>
        <v>0</v>
      </c>
      <c r="I45" s="122">
        <f>SUM(I39:I44)</f>
        <v>0</v>
      </c>
      <c r="J45" s="122">
        <f t="shared" ref="J45:K45" si="39">SUM(J39:J44)</f>
        <v>0</v>
      </c>
      <c r="K45" s="122">
        <f t="shared" si="39"/>
        <v>0</v>
      </c>
      <c r="L45" s="122">
        <f>SUM(L39:L44)</f>
        <v>0</v>
      </c>
      <c r="M45" s="122">
        <f t="shared" ref="M45:N45" si="40">SUM(M39:M44)</f>
        <v>0</v>
      </c>
      <c r="N45" s="122">
        <f t="shared" si="40"/>
        <v>0</v>
      </c>
      <c r="O45" s="122">
        <f>SUM(O39:O44)</f>
        <v>0</v>
      </c>
      <c r="P45" s="122">
        <f t="shared" ref="P45:Q45" si="41">SUM(P39:P44)</f>
        <v>0</v>
      </c>
      <c r="Q45" s="122">
        <f t="shared" si="41"/>
        <v>0</v>
      </c>
      <c r="R45" s="122">
        <f t="shared" si="37"/>
        <v>0</v>
      </c>
      <c r="S45" s="122">
        <f t="shared" si="37"/>
        <v>0</v>
      </c>
      <c r="T45" s="122">
        <f t="shared" si="37"/>
        <v>0</v>
      </c>
      <c r="U45" s="229"/>
      <c r="V45" s="229"/>
      <c r="W45" s="229"/>
      <c r="X45" s="229"/>
      <c r="Y45" s="229"/>
      <c r="Z45" s="229"/>
    </row>
    <row r="46" spans="1:26" s="221" customFormat="1" ht="12" x14ac:dyDescent="0.2">
      <c r="A46" s="215" t="s">
        <v>151</v>
      </c>
      <c r="B46" s="95" t="s">
        <v>44</v>
      </c>
      <c r="C46" s="123"/>
      <c r="D46" s="123"/>
      <c r="E46" s="123"/>
      <c r="F46" s="124"/>
      <c r="G46" s="123"/>
      <c r="H46" s="123"/>
      <c r="I46" s="124"/>
      <c r="J46" s="123"/>
      <c r="K46" s="123"/>
      <c r="L46" s="123"/>
      <c r="M46" s="123"/>
      <c r="N46" s="123"/>
      <c r="O46" s="124"/>
      <c r="P46" s="123"/>
      <c r="Q46" s="123"/>
      <c r="R46" s="125"/>
      <c r="S46" s="123"/>
      <c r="T46" s="126"/>
      <c r="U46" s="229"/>
      <c r="V46" s="229"/>
      <c r="W46" s="229"/>
      <c r="X46" s="229"/>
      <c r="Y46" s="229"/>
      <c r="Z46" s="229"/>
    </row>
    <row r="47" spans="1:26" s="221" customFormat="1" ht="12" x14ac:dyDescent="0.2">
      <c r="A47" s="215" t="s">
        <v>632</v>
      </c>
      <c r="B47" s="225" t="s">
        <v>541</v>
      </c>
      <c r="C47" s="135">
        <v>0</v>
      </c>
      <c r="D47" s="139">
        <f>SUMIFS(Personale!$Y$8:$Y$122,Personale!$B$8:$B$122,$A47,Personale!$C$8:$C$122,C$2)</f>
        <v>0</v>
      </c>
      <c r="E47" s="101">
        <f>SUMIFS(Personale!$AG$8:$AG$122,Personale!$B$8:$B$122,$A47,Personale!$C$8:$C$122,C$2)</f>
        <v>0</v>
      </c>
      <c r="F47" s="135">
        <v>0</v>
      </c>
      <c r="G47" s="139">
        <f>SUMIFS(Personale!$Y$8:$Y$122,Personale!$B$8:$B$122,$A47,Personale!$C$8:$C$122,F$2)</f>
        <v>0</v>
      </c>
      <c r="H47" s="101">
        <f>SUMIFS(Personale!$AG$8:$AG$122,Personale!$B$8:$B$122,$A47,Personale!$C$8:$C$122,F$2)</f>
        <v>0</v>
      </c>
      <c r="I47" s="135">
        <v>0</v>
      </c>
      <c r="J47" s="139">
        <f>SUMIFS(Personale!$Y$8:$Y$122,Personale!$B$8:$B$122,$A47,Personale!$C$8:$C$122,I$2)</f>
        <v>0</v>
      </c>
      <c r="K47" s="101">
        <f>SUMIFS(Personale!$AG$8:$AG$122,Personale!$B$8:$B$122,$A47,Personale!$C$8:$C$122,I$2)</f>
        <v>0</v>
      </c>
      <c r="L47" s="135">
        <v>0</v>
      </c>
      <c r="M47" s="139">
        <f>SUMIFS(Personale!$Y$8:$Y$122,Personale!$B$8:$B$122,$A47,Personale!$C$8:$C$122,L$2)</f>
        <v>0</v>
      </c>
      <c r="N47" s="101">
        <f>SUMIFS(Personale!$AG$8:$AG$122,Personale!$B$8:$B$122,$A47,Personale!$C$8:$C$122,L$2)</f>
        <v>0</v>
      </c>
      <c r="O47" s="135">
        <v>0</v>
      </c>
      <c r="P47" s="139">
        <f>SUMIFS(Personale!$Y$8:$Y$122,Personale!$B$8:$B$122,$A47,Personale!$C$8:$C$122,O$2)</f>
        <v>0</v>
      </c>
      <c r="Q47" s="101">
        <f>SUMIFS(Personale!$AG$8:$AG$122,Personale!$B$8:$B$122,$A47,Personale!$C$8:$C$122,O$2)</f>
        <v>0</v>
      </c>
      <c r="R47" s="120">
        <f t="shared" ref="R47:R52" si="42">SUM(C47+F47+I47+L47+O47)</f>
        <v>0</v>
      </c>
      <c r="S47" s="139">
        <f t="shared" ref="S47:S52" si="43">SUM(D47+G47+J47+M47+P47)</f>
        <v>0</v>
      </c>
      <c r="T47" s="103">
        <f t="shared" ref="T47:T52" si="44">SUM(E47+H47+K47+N47+Q47)</f>
        <v>0</v>
      </c>
      <c r="U47" s="226"/>
      <c r="V47" s="226"/>
      <c r="W47" s="226"/>
      <c r="X47" s="226"/>
      <c r="Y47" s="226"/>
      <c r="Z47" s="226"/>
    </row>
    <row r="48" spans="1:26" s="221" customFormat="1" ht="12" x14ac:dyDescent="0.2">
      <c r="A48" s="215" t="s">
        <v>169</v>
      </c>
      <c r="B48" s="225" t="s">
        <v>543</v>
      </c>
      <c r="C48" s="135">
        <v>0</v>
      </c>
      <c r="D48" s="139">
        <f>SUMIFS(Personale!$Y$8:$Y$122,Personale!$B$8:$B$122,$A48,Personale!$C$8:$C$122,C$2)</f>
        <v>0</v>
      </c>
      <c r="E48" s="101">
        <f>SUMIFS(Personale!$AG$8:$AG$122,Personale!$B$8:$B$122,$A48,Personale!$C$8:$C$122,C$2)</f>
        <v>0</v>
      </c>
      <c r="F48" s="135">
        <v>0</v>
      </c>
      <c r="G48" s="139">
        <f>SUMIFS(Personale!$Y$8:$Y$122,Personale!$B$8:$B$122,$A48,Personale!$C$8:$C$122,F$2)</f>
        <v>0</v>
      </c>
      <c r="H48" s="101">
        <f>SUMIFS(Personale!$AG$8:$AG$122,Personale!$B$8:$B$122,$A48,Personale!$C$8:$C$122,F$2)</f>
        <v>0</v>
      </c>
      <c r="I48" s="135">
        <v>0</v>
      </c>
      <c r="J48" s="139">
        <f>SUMIFS(Personale!$Y$8:$Y$122,Personale!$B$8:$B$122,$A48,Personale!$C$8:$C$122,I$2)</f>
        <v>0</v>
      </c>
      <c r="K48" s="101">
        <f>SUMIFS(Personale!$AG$8:$AG$122,Personale!$B$8:$B$122,$A48,Personale!$C$8:$C$122,I$2)</f>
        <v>0</v>
      </c>
      <c r="L48" s="135">
        <v>0</v>
      </c>
      <c r="M48" s="139">
        <f>SUMIFS(Personale!$Y$8:$Y$122,Personale!$B$8:$B$122,$A48,Personale!$C$8:$C$122,L$2)</f>
        <v>0</v>
      </c>
      <c r="N48" s="101">
        <f>SUMIFS(Personale!$AG$8:$AG$122,Personale!$B$8:$B$122,$A48,Personale!$C$8:$C$122,L$2)</f>
        <v>0</v>
      </c>
      <c r="O48" s="135">
        <v>0</v>
      </c>
      <c r="P48" s="139">
        <f>SUMIFS(Personale!$Y$8:$Y$122,Personale!$B$8:$B$122,$A48,Personale!$C$8:$C$122,O$2)</f>
        <v>0</v>
      </c>
      <c r="Q48" s="101">
        <f>SUMIFS(Personale!$AG$8:$AG$122,Personale!$B$8:$B$122,$A48,Personale!$C$8:$C$122,O$2)</f>
        <v>0</v>
      </c>
      <c r="R48" s="120">
        <f t="shared" si="42"/>
        <v>0</v>
      </c>
      <c r="S48" s="139">
        <f t="shared" si="43"/>
        <v>0</v>
      </c>
      <c r="T48" s="103">
        <f t="shared" si="44"/>
        <v>0</v>
      </c>
      <c r="U48" s="226"/>
      <c r="V48" s="226"/>
      <c r="W48" s="226"/>
      <c r="X48" s="226"/>
      <c r="Y48" s="226"/>
      <c r="Z48" s="226"/>
    </row>
    <row r="49" spans="1:26" s="221" customFormat="1" ht="12" x14ac:dyDescent="0.2">
      <c r="A49" s="215" t="s">
        <v>170</v>
      </c>
      <c r="B49" s="225" t="s">
        <v>544</v>
      </c>
      <c r="C49" s="135">
        <v>0</v>
      </c>
      <c r="D49" s="139">
        <f>SUMIFS(Personale!$Y$8:$Y$122,Personale!$B$8:$B$122,$A49,Personale!$C$8:$C$122,C$2)</f>
        <v>0</v>
      </c>
      <c r="E49" s="101">
        <f>SUMIFS(Personale!$AG$8:$AG$122,Personale!$B$8:$B$122,$A49,Personale!$C$8:$C$122,C$2)</f>
        <v>0</v>
      </c>
      <c r="F49" s="135">
        <v>0</v>
      </c>
      <c r="G49" s="139">
        <f>SUMIFS(Personale!$Y$8:$Y$122,Personale!$B$8:$B$122,$A49,Personale!$C$8:$C$122,F$2)</f>
        <v>0</v>
      </c>
      <c r="H49" s="101">
        <f>SUMIFS(Personale!$AG$8:$AG$122,Personale!$B$8:$B$122,$A49,Personale!$C$8:$C$122,F$2)</f>
        <v>0</v>
      </c>
      <c r="I49" s="135"/>
      <c r="J49" s="139">
        <f>SUMIFS(Personale!$Y$8:$Y$122,Personale!$B$8:$B$122,$A49,Personale!$C$8:$C$122,I$2)</f>
        <v>0</v>
      </c>
      <c r="K49" s="101">
        <f>SUMIFS(Personale!$AG$8:$AG$122,Personale!$B$8:$B$122,$A49,Personale!$C$8:$C$122,I$2)</f>
        <v>0</v>
      </c>
      <c r="L49" s="135">
        <v>0</v>
      </c>
      <c r="M49" s="139">
        <f>SUMIFS(Personale!$Y$8:$Y$122,Personale!$B$8:$B$122,$A49,Personale!$C$8:$C$122,L$2)</f>
        <v>0</v>
      </c>
      <c r="N49" s="101">
        <f>SUMIFS(Personale!$AG$8:$AG$122,Personale!$B$8:$B$122,$A49,Personale!$C$8:$C$122,L$2)</f>
        <v>0</v>
      </c>
      <c r="O49" s="135">
        <v>0</v>
      </c>
      <c r="P49" s="139">
        <f>SUMIFS(Personale!$Y$8:$Y$122,Personale!$B$8:$B$122,$A49,Personale!$C$8:$C$122,O$2)</f>
        <v>0</v>
      </c>
      <c r="Q49" s="101">
        <f>SUMIFS(Personale!$AG$8:$AG$122,Personale!$B$8:$B$122,$A49,Personale!$C$8:$C$122,O$2)</f>
        <v>0</v>
      </c>
      <c r="R49" s="120">
        <f t="shared" si="42"/>
        <v>0</v>
      </c>
      <c r="S49" s="139">
        <f t="shared" si="43"/>
        <v>0</v>
      </c>
      <c r="T49" s="103">
        <f t="shared" si="44"/>
        <v>0</v>
      </c>
      <c r="U49" s="226"/>
      <c r="V49" s="226"/>
      <c r="W49" s="226"/>
      <c r="X49" s="226"/>
      <c r="Y49" s="226"/>
      <c r="Z49" s="226"/>
    </row>
    <row r="50" spans="1:26" s="221" customFormat="1" ht="12" x14ac:dyDescent="0.2">
      <c r="A50" s="215" t="s">
        <v>247</v>
      </c>
      <c r="B50" s="110" t="s">
        <v>28</v>
      </c>
      <c r="C50" s="135">
        <v>0</v>
      </c>
      <c r="D50" s="119">
        <f>SUMIFS(Personale!$X$8:$X$122,Personale!$B$8:$B$122,$A47,Personale!$C$8:$C$122,C$2)+SUMIFS(Personale!$X$8:$X$122,Personale!$B$8:$B$122,$A48,Personale!$C$8:$C$122,C$2)+SUMIFS(Personale!$X$8:$X$122,Personale!$B$8:$B$122,$A49,Personale!$C$8:$C$122,C$2)</f>
        <v>0</v>
      </c>
      <c r="E50" s="118">
        <f>SUMIFS(Personale!$AH$8:$AH$122,Personale!$B$8:$B$122,$A47,Personale!$C$8:$C$122,C$2)+SUMIFS(Personale!$AH$8:$AH$122,Personale!$B$8:$B$122,$A48,Personale!$C$8:$C$122,C$2)+SUMIFS(Personale!$AH$8:$AH$122,Personale!$B$8:$B$122,$A49,Personale!$C$8:$C$122,C$2)</f>
        <v>0</v>
      </c>
      <c r="F50" s="135">
        <v>0</v>
      </c>
      <c r="G50" s="119">
        <f>SUMIFS(Personale!$X$8:$X$122,Personale!$B$8:$B$122,$A47,Personale!$C$8:$C$122,F$2)+SUMIFS(Personale!$X$8:$X$122,Personale!$B$8:$B$122,$A48,Personale!$C$8:$C$122,F$2)+SUMIFS(Personale!$X$8:$X$122,Personale!$B$8:$B$122,$A49,Personale!$C$8:$C$122,F$2)</f>
        <v>0</v>
      </c>
      <c r="H50" s="118">
        <f>SUMIFS(Personale!$AH$8:$AH$122,Personale!$B$8:$B$122,$A47,Personale!$C$8:$C$122,F$2)+SUMIFS(Personale!$AH$8:$AH$122,Personale!$B$8:$B$122,$A48,Personale!$C$8:$C$122,F$2)+SUMIFS(Personale!$AH$8:$AH$122,Personale!$B$8:$B$122,$A49,Personale!$C$8:$C$122,F$2)</f>
        <v>0</v>
      </c>
      <c r="I50" s="135">
        <v>0</v>
      </c>
      <c r="J50" s="119">
        <f>SUMIFS(Personale!$X$8:$X$122,Personale!$B$8:$B$122,$A47,Personale!$C$8:$C$122,I$2)+SUMIFS(Personale!$X$8:$X$122,Personale!$B$8:$B$122,$A48,Personale!$C$8:$C$122,I$2)+SUMIFS(Personale!$X$8:$X$122,Personale!$B$8:$B$122,$A49,Personale!$C$8:$C$122,I$2)</f>
        <v>0</v>
      </c>
      <c r="K50" s="118">
        <f>SUMIFS(Personale!$AH$8:$AH$122,Personale!$B$8:$B$122,$A47,Personale!$C$8:$C$122,I$2)+SUMIFS(Personale!$AH$8:$AH$122,Personale!$B$8:$B$122,$A48,Personale!$C$8:$C$122,I$2)+SUMIFS(Personale!$AH$8:$AH$122,Personale!$B$8:$B$122,$A49,Personale!$C$8:$C$122,I$2)</f>
        <v>0</v>
      </c>
      <c r="L50" s="135">
        <v>0</v>
      </c>
      <c r="M50" s="119">
        <f>SUMIFS(Personale!$X$8:$X$122,Personale!$B$8:$B$122,$A47,Personale!$C$8:$C$122,L$2)+SUMIFS(Personale!$X$8:$X$122,Personale!$B$8:$B$122,$A48,Personale!$C$8:$C$122,L$2)+SUMIFS(Personale!$X$8:$X$122,Personale!$B$8:$B$122,$A49,Personale!$C$8:$C$122,L$2)</f>
        <v>0</v>
      </c>
      <c r="N50" s="118">
        <f>SUMIFS(Personale!$AH$8:$AH$122,Personale!$B$8:$B$122,$A47,Personale!$C$8:$C$122,L$2)+SUMIFS(Personale!$AH$8:$AH$122,Personale!$B$8:$B$122,$A48,Personale!$C$8:$C$122,L$2)+SUMIFS(Personale!$AH$8:$AH$122,Personale!$B$8:$B$122,$A49,Personale!$C$8:$C$122,L$2)</f>
        <v>0</v>
      </c>
      <c r="O50" s="135">
        <v>0</v>
      </c>
      <c r="P50" s="119">
        <f>SUMIFS(Personale!$X$8:$X$122,Personale!$B$8:$B$122,$A47,Personale!$C$8:$C$122,O$2)+SUMIFS(Personale!$X$8:$X$122,Personale!$B$8:$B$122,$A48,Personale!$C$8:$C$122,O$2)+SUMIFS(Personale!$X$8:$X$122,Personale!$B$8:$B$122,$A49,Personale!$C$8:$C$122,O$2)</f>
        <v>0</v>
      </c>
      <c r="Q50" s="118">
        <f>SUMIFS(Personale!$AH$8:$AH$122,Personale!$B$8:$B$122,$A47,Personale!$C$8:$C$122,O$2)+SUMIFS(Personale!$AH$8:$AH$122,Personale!$B$8:$B$122,$A48,Personale!$C$8:$C$122,O$2)+SUMIFS(Personale!$AH$8:$AH$122,Personale!$B$8:$B$122,$A49,Personale!$C$8:$C$122,O$2)</f>
        <v>0</v>
      </c>
      <c r="R50" s="120">
        <f t="shared" si="42"/>
        <v>0</v>
      </c>
      <c r="S50" s="119">
        <f t="shared" si="43"/>
        <v>0</v>
      </c>
      <c r="T50" s="103">
        <f t="shared" si="44"/>
        <v>0</v>
      </c>
      <c r="U50" s="227"/>
      <c r="V50" s="227"/>
      <c r="W50" s="227"/>
      <c r="X50" s="227"/>
      <c r="Y50" s="227"/>
      <c r="Z50" s="227"/>
    </row>
    <row r="51" spans="1:26" s="221" customFormat="1" ht="36" x14ac:dyDescent="0.2">
      <c r="A51" s="215" t="s">
        <v>249</v>
      </c>
      <c r="B51" s="228" t="s">
        <v>62</v>
      </c>
      <c r="C51" s="135">
        <v>0</v>
      </c>
      <c r="D51" s="139">
        <f>SUMIFS(Personale!$Y$8:$Y$122,Personale!$B$8:$B$122,$A51,Personale!$C$8:$C$122,C$2)</f>
        <v>0</v>
      </c>
      <c r="E51" s="101">
        <f>SUMIFS(Personale!$AG$8:$AG$122,Personale!$B$8:$B$122,$A51,Personale!$C$8:$C$122,C$2)</f>
        <v>0</v>
      </c>
      <c r="F51" s="135">
        <v>0</v>
      </c>
      <c r="G51" s="139">
        <f>SUMIFS(Personale!$Y$8:$Y$122,Personale!$B$8:$B$122,$A51,Personale!$C$8:$C$122,F$2)</f>
        <v>0</v>
      </c>
      <c r="H51" s="101">
        <f>SUMIFS(Personale!$AG$8:$AG$122,Personale!$B$8:$B$122,$A51,Personale!$C$8:$C$122,F$2)</f>
        <v>0</v>
      </c>
      <c r="I51" s="135">
        <v>0</v>
      </c>
      <c r="J51" s="139">
        <f>SUMIFS(Personale!$Y$8:$Y$122,Personale!$B$8:$B$122,$A51,Personale!$C$8:$C$122,I$2)</f>
        <v>0</v>
      </c>
      <c r="K51" s="101">
        <f>SUMIFS(Personale!$AG$8:$AG$122,Personale!$B$8:$B$122,$A51,Personale!$C$8:$C$122,I$2)</f>
        <v>0</v>
      </c>
      <c r="L51" s="135">
        <v>0</v>
      </c>
      <c r="M51" s="139">
        <f>SUMIFS(Personale!$Y$8:$Y$122,Personale!$B$8:$B$122,$A51,Personale!$C$8:$C$122,L$2)</f>
        <v>0</v>
      </c>
      <c r="N51" s="101">
        <f>SUMIFS(Personale!$AG$8:$AG$122,Personale!$B$8:$B$122,$A51,Personale!$C$8:$C$122,L$2)</f>
        <v>0</v>
      </c>
      <c r="O51" s="135">
        <v>0</v>
      </c>
      <c r="P51" s="139">
        <f>SUMIFS(Personale!$Y$8:$Y$122,Personale!$B$8:$B$122,$A51,Personale!$C$8:$C$122,O$2)</f>
        <v>0</v>
      </c>
      <c r="Q51" s="101">
        <f>SUMIFS(Personale!$AG$8:$AG$122,Personale!$B$8:$B$122,$A51,Personale!$C$8:$C$122,O$2)</f>
        <v>0</v>
      </c>
      <c r="R51" s="120">
        <f t="shared" si="42"/>
        <v>0</v>
      </c>
      <c r="S51" s="139">
        <f t="shared" si="43"/>
        <v>0</v>
      </c>
      <c r="T51" s="103">
        <f t="shared" si="44"/>
        <v>0</v>
      </c>
    </row>
    <row r="52" spans="1:26" s="221" customFormat="1" ht="36" x14ac:dyDescent="0.2">
      <c r="A52" s="215" t="s">
        <v>248</v>
      </c>
      <c r="B52" s="110" t="s">
        <v>87</v>
      </c>
      <c r="C52" s="135">
        <v>0</v>
      </c>
      <c r="D52" s="118">
        <f>SUMIFS(Personale!$X$8:$X133,Personale!$B$8:$B133,$A51,Personale!$C$8:$C133,C$2)</f>
        <v>0</v>
      </c>
      <c r="E52" s="118">
        <f>SUMIFS(Personale!$AH$8:$AH$122,Personale!$B$8:$B$122,$A51,Personale!$C$8:$C$122,C$2)</f>
        <v>0</v>
      </c>
      <c r="F52" s="135">
        <v>0</v>
      </c>
      <c r="G52" s="118">
        <f>SUMIFS(Personale!$X$8:$X133,Personale!$B$8:$B133,$A51,Personale!$C$8:$C133,F$2)</f>
        <v>0</v>
      </c>
      <c r="H52" s="118">
        <f>SUMIFS(Personale!$AH$8:$AH$122,Personale!$B$8:$B$122,$A51,Personale!$C$8:$C$122,F$2)</f>
        <v>0</v>
      </c>
      <c r="I52" s="135">
        <v>0</v>
      </c>
      <c r="J52" s="118">
        <f>SUMIFS(Personale!$X$8:$X133,Personale!$B$8:$B133,$A51,Personale!$C$8:$C133,I$2)</f>
        <v>0</v>
      </c>
      <c r="K52" s="118">
        <f>SUMIFS(Personale!$AH$8:$AH$122,Personale!$B$8:$B$122,$A51,Personale!$C$8:$C$122,I$2)</f>
        <v>0</v>
      </c>
      <c r="L52" s="135">
        <v>0</v>
      </c>
      <c r="M52" s="118">
        <f>SUMIFS(Personale!$X$8:$X133,Personale!$B$8:$B133,$A51,Personale!$C$8:$C133,L$2)</f>
        <v>0</v>
      </c>
      <c r="N52" s="118">
        <f>SUMIFS(Personale!$AH$8:$AH$122,Personale!$B$8:$B$122,$A51,Personale!$C$8:$C$122,L$2)</f>
        <v>0</v>
      </c>
      <c r="O52" s="135">
        <v>0</v>
      </c>
      <c r="P52" s="118">
        <f>SUMIFS(Personale!$X$8:$X133,Personale!$B$8:$B133,$A51,Personale!$C$8:$C133,O$2)</f>
        <v>0</v>
      </c>
      <c r="Q52" s="118">
        <f>SUMIFS(Personale!$AH$8:$AH$122,Personale!$B$8:$B$122,$A51,Personale!$C$8:$C$122,O$2)</f>
        <v>0</v>
      </c>
      <c r="R52" s="120">
        <f t="shared" si="42"/>
        <v>0</v>
      </c>
      <c r="S52" s="118">
        <f t="shared" si="43"/>
        <v>0</v>
      </c>
      <c r="T52" s="103">
        <f t="shared" si="44"/>
        <v>0</v>
      </c>
      <c r="U52" s="229"/>
      <c r="V52" s="229"/>
      <c r="W52" s="229"/>
      <c r="X52" s="229"/>
      <c r="Y52" s="229"/>
      <c r="Z52" s="229"/>
    </row>
    <row r="53" spans="1:26" s="221" customFormat="1" ht="12" x14ac:dyDescent="0.2">
      <c r="A53" s="216"/>
      <c r="B53" s="111" t="s">
        <v>30</v>
      </c>
      <c r="C53" s="112">
        <f>SUM(C47:C51)</f>
        <v>0</v>
      </c>
      <c r="D53" s="112">
        <f>SUM(D47:D52)</f>
        <v>0</v>
      </c>
      <c r="E53" s="112">
        <f t="shared" ref="E53:T53" si="45">SUM(E47:E52)</f>
        <v>0</v>
      </c>
      <c r="F53" s="112">
        <f>SUM(F47:F51)</f>
        <v>0</v>
      </c>
      <c r="G53" s="112">
        <f>SUM(G47:G52)</f>
        <v>0</v>
      </c>
      <c r="H53" s="112">
        <f t="shared" ref="H53" si="46">SUM(H47:H52)</f>
        <v>0</v>
      </c>
      <c r="I53" s="112">
        <f>SUM(I47:I51)</f>
        <v>0</v>
      </c>
      <c r="J53" s="112">
        <f>SUM(J47:J52)</f>
        <v>0</v>
      </c>
      <c r="K53" s="112">
        <f t="shared" ref="K53" si="47">SUM(K47:K52)</f>
        <v>0</v>
      </c>
      <c r="L53" s="112">
        <f>SUM(L47:L51)</f>
        <v>0</v>
      </c>
      <c r="M53" s="112">
        <f>SUM(M47:M52)</f>
        <v>0</v>
      </c>
      <c r="N53" s="112">
        <f t="shared" ref="N53" si="48">SUM(N47:N52)</f>
        <v>0</v>
      </c>
      <c r="O53" s="112">
        <f>SUM(O47:O51)</f>
        <v>0</v>
      </c>
      <c r="P53" s="112">
        <f>SUM(P47:P52)</f>
        <v>0</v>
      </c>
      <c r="Q53" s="112">
        <f t="shared" ref="Q53" si="49">SUM(Q47:Q52)</f>
        <v>0</v>
      </c>
      <c r="R53" s="112">
        <f t="shared" si="45"/>
        <v>0</v>
      </c>
      <c r="S53" s="112">
        <f t="shared" si="45"/>
        <v>0</v>
      </c>
      <c r="T53" s="112">
        <f t="shared" si="45"/>
        <v>0</v>
      </c>
    </row>
    <row r="54" spans="1:26" s="221" customFormat="1" ht="12" x14ac:dyDescent="0.2">
      <c r="A54" s="173" t="s">
        <v>152</v>
      </c>
      <c r="B54" s="171" t="s">
        <v>31</v>
      </c>
      <c r="C54" s="114"/>
      <c r="D54" s="114"/>
      <c r="E54" s="114"/>
      <c r="F54" s="115"/>
      <c r="G54" s="114"/>
      <c r="H54" s="114"/>
      <c r="I54" s="115"/>
      <c r="J54" s="114"/>
      <c r="K54" s="114"/>
      <c r="L54" s="115"/>
      <c r="M54" s="114"/>
      <c r="N54" s="114"/>
      <c r="O54" s="115"/>
      <c r="P54" s="114"/>
      <c r="Q54" s="114"/>
      <c r="R54" s="116"/>
      <c r="S54" s="114"/>
      <c r="T54" s="117"/>
    </row>
    <row r="55" spans="1:26" s="221" customFormat="1" ht="12" x14ac:dyDescent="0.2">
      <c r="A55" s="173" t="s">
        <v>621</v>
      </c>
      <c r="B55" s="230" t="s">
        <v>545</v>
      </c>
      <c r="C55" s="135">
        <v>0</v>
      </c>
      <c r="D55" s="139">
        <f>SUMIFS('Entrate - Altri costi'!$W$6:$W$251,'Entrate - Altri costi'!$B$6:$B$251,$A55,'Entrate - Altri costi'!$C$6:$C$251,C$2)</f>
        <v>0</v>
      </c>
      <c r="E55" s="101">
        <f>SUMIFS('Entrate - Altri costi'!$AE$6:$AE$251,'Entrate - Altri costi'!$B$6:$B$251,$A55,'Entrate - Altri costi'!$C$6:$C$251,C$2)</f>
        <v>0</v>
      </c>
      <c r="F55" s="135">
        <v>0</v>
      </c>
      <c r="G55" s="139">
        <f>SUMIFS('Entrate - Altri costi'!$W$6:$W$251,'Entrate - Altri costi'!$B$6:$B$251,$A55,'Entrate - Altri costi'!$C$6:$C$251,F$2)</f>
        <v>0</v>
      </c>
      <c r="H55" s="101">
        <f>SUMIFS('Entrate - Altri costi'!$AE$6:$AE$251,'Entrate - Altri costi'!$B$6:$B$251,$A55,'Entrate - Altri costi'!$C$6:$C$251,F$2)</f>
        <v>0</v>
      </c>
      <c r="I55" s="135">
        <v>0</v>
      </c>
      <c r="J55" s="139">
        <f>SUMIFS('Entrate - Altri costi'!$W$6:$W$251,'Entrate - Altri costi'!$B$6:$B$251,$A55,'Entrate - Altri costi'!$C$6:$C$251,I$2)</f>
        <v>0</v>
      </c>
      <c r="K55" s="101">
        <f>SUMIFS('Entrate - Altri costi'!$AE$6:$AE$251,'Entrate - Altri costi'!$B$6:$B$251,$A55,'Entrate - Altri costi'!$C$6:$C$251,I$2)</f>
        <v>0</v>
      </c>
      <c r="L55" s="135">
        <v>0</v>
      </c>
      <c r="M55" s="139">
        <f>SUMIFS('Entrate - Altri costi'!$W$6:$W$251,'Entrate - Altri costi'!$B$6:$B$251,$A55,'Entrate - Altri costi'!$C$6:$C$251,L$2)</f>
        <v>0</v>
      </c>
      <c r="N55" s="101">
        <f>SUMIFS('Entrate - Altri costi'!$AE$6:$AE$251,'Entrate - Altri costi'!$B$6:$B$251,$A55,'Entrate - Altri costi'!$C$6:$C$251,L$2)</f>
        <v>0</v>
      </c>
      <c r="O55" s="135">
        <v>0</v>
      </c>
      <c r="P55" s="139">
        <f>SUMIFS('Entrate - Altri costi'!$W$6:$W$251,'Entrate - Altri costi'!$B$6:$B$251,$A55,'Entrate - Altri costi'!$C$6:$C$251,O$2)</f>
        <v>0</v>
      </c>
      <c r="Q55" s="101">
        <f>SUMIFS('Entrate - Altri costi'!$AE$6:$AE$251,'Entrate - Altri costi'!$B$6:$B$251,$A55,'Entrate - Altri costi'!$C$6:$C$251,O$2)</f>
        <v>0</v>
      </c>
      <c r="R55" s="120">
        <f t="shared" ref="R55:R63" si="50">SUM(C55+F55+I55+L55+O55)</f>
        <v>0</v>
      </c>
      <c r="S55" s="139">
        <f>SUM(D55+G55+J55+M55+P55)</f>
        <v>0</v>
      </c>
      <c r="T55" s="103">
        <f t="shared" ref="T55:T63" si="51">SUM(E55+H55+K55+N55+Q55)</f>
        <v>0</v>
      </c>
    </row>
    <row r="56" spans="1:26" s="221" customFormat="1" ht="24" x14ac:dyDescent="0.2">
      <c r="A56" s="173" t="s">
        <v>171</v>
      </c>
      <c r="B56" s="230" t="s">
        <v>102</v>
      </c>
      <c r="C56" s="135">
        <v>0</v>
      </c>
      <c r="D56" s="139">
        <f>SUMIFS('Entrate - Altri costi'!$W$6:$W$251,'Entrate - Altri costi'!$B$6:$B$251,$A56,'Entrate - Altri costi'!$C$6:$C$251,C$2)</f>
        <v>0</v>
      </c>
      <c r="E56" s="101">
        <f>SUMIFS('Entrate - Altri costi'!$AE$6:$AE$251,'Entrate - Altri costi'!$B$6:$B$251,$A56,'Entrate - Altri costi'!$C$6:$C$251,C$2)</f>
        <v>0</v>
      </c>
      <c r="F56" s="135">
        <v>0</v>
      </c>
      <c r="G56" s="139">
        <f>SUMIFS('Entrate - Altri costi'!$W$6:$W$251,'Entrate - Altri costi'!$B$6:$B$251,$A56,'Entrate - Altri costi'!$C$6:$C$251,F$2)</f>
        <v>0</v>
      </c>
      <c r="H56" s="101">
        <f>SUMIFS('Entrate - Altri costi'!$AE$6:$AE$251,'Entrate - Altri costi'!$B$6:$B$251,$A56,'Entrate - Altri costi'!$C$6:$C$251,F$2)</f>
        <v>0</v>
      </c>
      <c r="I56" s="135">
        <v>0</v>
      </c>
      <c r="J56" s="139">
        <f>SUMIFS('Entrate - Altri costi'!$W$6:$W$251,'Entrate - Altri costi'!$B$6:$B$251,$A56,'Entrate - Altri costi'!$C$6:$C$251,I$2)</f>
        <v>0</v>
      </c>
      <c r="K56" s="101">
        <f>SUMIFS('Entrate - Altri costi'!$AE$6:$AE$251,'Entrate - Altri costi'!$B$6:$B$251,$A56,'Entrate - Altri costi'!$C$6:$C$251,I$2)</f>
        <v>0</v>
      </c>
      <c r="L56" s="135">
        <v>0</v>
      </c>
      <c r="M56" s="139">
        <f>SUMIFS('Entrate - Altri costi'!$W$6:$W$251,'Entrate - Altri costi'!$B$6:$B$251,$A56,'Entrate - Altri costi'!$C$6:$C$251,L$2)</f>
        <v>0</v>
      </c>
      <c r="N56" s="101">
        <f>SUMIFS('Entrate - Altri costi'!$AE$6:$AE$251,'Entrate - Altri costi'!$B$6:$B$251,$A56,'Entrate - Altri costi'!$C$6:$C$251,L$2)</f>
        <v>0</v>
      </c>
      <c r="O56" s="135">
        <v>0</v>
      </c>
      <c r="P56" s="139">
        <f>SUMIFS('Entrate - Altri costi'!$W$6:$W$251,'Entrate - Altri costi'!$B$6:$B$251,$A56,'Entrate - Altri costi'!$C$6:$C$251,O$2)</f>
        <v>0</v>
      </c>
      <c r="Q56" s="101">
        <f>SUMIFS('Entrate - Altri costi'!$AE$6:$AE$251,'Entrate - Altri costi'!$B$6:$B$251,$A56,'Entrate - Altri costi'!$C$6:$C$251,O$2)</f>
        <v>0</v>
      </c>
      <c r="R56" s="120">
        <f t="shared" si="50"/>
        <v>0</v>
      </c>
      <c r="S56" s="139">
        <f t="shared" ref="S56:S63" si="52">SUM(D56+G56+J56+M56+P56)</f>
        <v>0</v>
      </c>
      <c r="T56" s="103">
        <f t="shared" si="51"/>
        <v>0</v>
      </c>
    </row>
    <row r="57" spans="1:26" s="221" customFormat="1" ht="12" x14ac:dyDescent="0.2">
      <c r="A57" s="173" t="s">
        <v>172</v>
      </c>
      <c r="B57" s="230" t="s">
        <v>546</v>
      </c>
      <c r="C57" s="135">
        <v>0</v>
      </c>
      <c r="D57" s="139">
        <f>SUMIFS('Entrate - Altri costi'!$W$6:$W$251,'Entrate - Altri costi'!$B$6:$B$251,$A57,'Entrate - Altri costi'!$C$6:$C$251,C$2)</f>
        <v>0</v>
      </c>
      <c r="E57" s="101">
        <f>SUMIFS('Entrate - Altri costi'!$AE$6:$AE$251,'Entrate - Altri costi'!$B$6:$B$251,$A57,'Entrate - Altri costi'!$C$6:$C$251,C$2)</f>
        <v>0</v>
      </c>
      <c r="F57" s="135">
        <v>0</v>
      </c>
      <c r="G57" s="139">
        <f>SUMIFS('Entrate - Altri costi'!$W$6:$W$251,'Entrate - Altri costi'!$B$6:$B$251,$A57,'Entrate - Altri costi'!$C$6:$C$251,F$2)</f>
        <v>0</v>
      </c>
      <c r="H57" s="101">
        <f>SUMIFS('Entrate - Altri costi'!$AE$6:$AE$251,'Entrate - Altri costi'!$B$6:$B$251,$A57,'Entrate - Altri costi'!$C$6:$C$251,F$2)</f>
        <v>0</v>
      </c>
      <c r="I57" s="135">
        <v>0</v>
      </c>
      <c r="J57" s="139">
        <f>SUMIFS('Entrate - Altri costi'!$W$6:$W$251,'Entrate - Altri costi'!$B$6:$B$251,$A57,'Entrate - Altri costi'!$C$6:$C$251,I$2)</f>
        <v>0</v>
      </c>
      <c r="K57" s="101">
        <f>SUMIFS('Entrate - Altri costi'!$AE$6:$AE$251,'Entrate - Altri costi'!$B$6:$B$251,$A57,'Entrate - Altri costi'!$C$6:$C$251,I$2)</f>
        <v>0</v>
      </c>
      <c r="L57" s="135">
        <v>0</v>
      </c>
      <c r="M57" s="139">
        <f>SUMIFS('Entrate - Altri costi'!$W$6:$W$251,'Entrate - Altri costi'!$B$6:$B$251,$A57,'Entrate - Altri costi'!$C$6:$C$251,L$2)</f>
        <v>0</v>
      </c>
      <c r="N57" s="101">
        <f>SUMIFS('Entrate - Altri costi'!$AE$6:$AE$251,'Entrate - Altri costi'!$B$6:$B$251,$A57,'Entrate - Altri costi'!$C$6:$C$251,L$2)</f>
        <v>0</v>
      </c>
      <c r="O57" s="135">
        <v>0</v>
      </c>
      <c r="P57" s="139">
        <f>SUMIFS('Entrate - Altri costi'!$W$6:$W$251,'Entrate - Altri costi'!$B$6:$B$251,$A57,'Entrate - Altri costi'!$C$6:$C$251,O$2)</f>
        <v>0</v>
      </c>
      <c r="Q57" s="101">
        <f>SUMIFS('Entrate - Altri costi'!$AE$6:$AE$251,'Entrate - Altri costi'!$B$6:$B$251,$A57,'Entrate - Altri costi'!$C$6:$C$251,O$2)</f>
        <v>0</v>
      </c>
      <c r="R57" s="120">
        <f t="shared" si="50"/>
        <v>0</v>
      </c>
      <c r="S57" s="139">
        <f t="shared" si="52"/>
        <v>0</v>
      </c>
      <c r="T57" s="103">
        <f t="shared" si="51"/>
        <v>0</v>
      </c>
    </row>
    <row r="58" spans="1:26" s="221" customFormat="1" ht="24" x14ac:dyDescent="0.2">
      <c r="A58" s="173" t="s">
        <v>175</v>
      </c>
      <c r="B58" s="230" t="s">
        <v>56</v>
      </c>
      <c r="C58" s="135">
        <v>0</v>
      </c>
      <c r="D58" s="139">
        <f>SUMIFS('Entrate - Altri costi'!$W$6:$W$251,'Entrate - Altri costi'!$B$6:$B$251,$A58,'Entrate - Altri costi'!$C$6:$C$251,C$2)</f>
        <v>0</v>
      </c>
      <c r="E58" s="101">
        <f>SUMIFS('Entrate - Altri costi'!$AE$6:$AE$251,'Entrate - Altri costi'!$B$6:$B$251,$A58,'Entrate - Altri costi'!$C$6:$C$251,C$2)</f>
        <v>0</v>
      </c>
      <c r="F58" s="135">
        <v>0</v>
      </c>
      <c r="G58" s="139">
        <f>SUMIFS('Entrate - Altri costi'!$W$6:$W$251,'Entrate - Altri costi'!$B$6:$B$251,$A58,'Entrate - Altri costi'!$C$6:$C$251,F$2)</f>
        <v>0</v>
      </c>
      <c r="H58" s="101">
        <f>SUMIFS('Entrate - Altri costi'!$AE$6:$AE$251,'Entrate - Altri costi'!$B$6:$B$251,$A58,'Entrate - Altri costi'!$C$6:$C$251,F$2)</f>
        <v>0</v>
      </c>
      <c r="I58" s="135">
        <v>0</v>
      </c>
      <c r="J58" s="139">
        <f>SUMIFS('Entrate - Altri costi'!$W$6:$W$251,'Entrate - Altri costi'!$B$6:$B$251,$A58,'Entrate - Altri costi'!$C$6:$C$251,I$2)</f>
        <v>0</v>
      </c>
      <c r="K58" s="101">
        <f>SUMIFS('Entrate - Altri costi'!$AE$6:$AE$251,'Entrate - Altri costi'!$B$6:$B$251,$A58,'Entrate - Altri costi'!$C$6:$C$251,I$2)</f>
        <v>0</v>
      </c>
      <c r="L58" s="135">
        <v>0</v>
      </c>
      <c r="M58" s="139">
        <f>SUMIFS('Entrate - Altri costi'!$W$6:$W$251,'Entrate - Altri costi'!$B$6:$B$251,$A58,'Entrate - Altri costi'!$C$6:$C$251,L$2)</f>
        <v>0</v>
      </c>
      <c r="N58" s="101">
        <f>SUMIFS('Entrate - Altri costi'!$AE$6:$AE$251,'Entrate - Altri costi'!$B$6:$B$251,$A58,'Entrate - Altri costi'!$C$6:$C$251,L$2)</f>
        <v>0</v>
      </c>
      <c r="O58" s="135">
        <v>0</v>
      </c>
      <c r="P58" s="139">
        <f>SUMIFS('Entrate - Altri costi'!$W$6:$W$251,'Entrate - Altri costi'!$B$6:$B$251,$A58,'Entrate - Altri costi'!$C$6:$C$251,O$2)</f>
        <v>0</v>
      </c>
      <c r="Q58" s="101">
        <f>SUMIFS('Entrate - Altri costi'!$AE$6:$AE$251,'Entrate - Altri costi'!$B$6:$B$251,$A58,'Entrate - Altri costi'!$C$6:$C$251,O$2)</f>
        <v>0</v>
      </c>
      <c r="R58" s="120">
        <f t="shared" si="50"/>
        <v>0</v>
      </c>
      <c r="S58" s="139">
        <f t="shared" si="52"/>
        <v>0</v>
      </c>
      <c r="T58" s="103">
        <f t="shared" si="51"/>
        <v>0</v>
      </c>
    </row>
    <row r="59" spans="1:26" s="221" customFormat="1" ht="12" x14ac:dyDescent="0.2">
      <c r="A59" s="173" t="s">
        <v>176</v>
      </c>
      <c r="B59" s="230" t="s">
        <v>32</v>
      </c>
      <c r="C59" s="135">
        <v>0</v>
      </c>
      <c r="D59" s="139">
        <f>SUMIFS('Entrate - Altri costi'!$W$6:$W$251,'Entrate - Altri costi'!$B$6:$B$251,$A59,'Entrate - Altri costi'!$C$6:$C$251,C$2)</f>
        <v>0</v>
      </c>
      <c r="E59" s="101">
        <f>SUMIFS('Entrate - Altri costi'!$AE$6:$AE$251,'Entrate - Altri costi'!$B$6:$B$251,$A59,'Entrate - Altri costi'!$C$6:$C$251,C$2)</f>
        <v>0</v>
      </c>
      <c r="F59" s="135">
        <v>0</v>
      </c>
      <c r="G59" s="139">
        <f>SUMIFS('Entrate - Altri costi'!$W$6:$W$251,'Entrate - Altri costi'!$B$6:$B$251,$A59,'Entrate - Altri costi'!$C$6:$C$251,F$2)</f>
        <v>0</v>
      </c>
      <c r="H59" s="101">
        <f>SUMIFS('Entrate - Altri costi'!$AE$6:$AE$251,'Entrate - Altri costi'!$B$6:$B$251,$A59,'Entrate - Altri costi'!$C$6:$C$251,F$2)</f>
        <v>0</v>
      </c>
      <c r="I59" s="135">
        <v>0</v>
      </c>
      <c r="J59" s="139">
        <f>SUMIFS('Entrate - Altri costi'!$W$6:$W$251,'Entrate - Altri costi'!$B$6:$B$251,$A59,'Entrate - Altri costi'!$C$6:$C$251,I$2)</f>
        <v>0</v>
      </c>
      <c r="K59" s="101">
        <f>SUMIFS('Entrate - Altri costi'!$AE$6:$AE$251,'Entrate - Altri costi'!$B$6:$B$251,$A59,'Entrate - Altri costi'!$C$6:$C$251,I$2)</f>
        <v>0</v>
      </c>
      <c r="L59" s="135">
        <v>0</v>
      </c>
      <c r="M59" s="139">
        <f>SUMIFS('Entrate - Altri costi'!$W$6:$W$251,'Entrate - Altri costi'!$B$6:$B$251,$A59,'Entrate - Altri costi'!$C$6:$C$251,L$2)</f>
        <v>0</v>
      </c>
      <c r="N59" s="101">
        <f>SUMIFS('Entrate - Altri costi'!$AE$6:$AE$251,'Entrate - Altri costi'!$B$6:$B$251,$A59,'Entrate - Altri costi'!$C$6:$C$251,L$2)</f>
        <v>0</v>
      </c>
      <c r="O59" s="135">
        <v>0</v>
      </c>
      <c r="P59" s="139">
        <f>SUMIFS('Entrate - Altri costi'!$W$6:$W$251,'Entrate - Altri costi'!$B$6:$B$251,$A59,'Entrate - Altri costi'!$C$6:$C$251,O$2)</f>
        <v>0</v>
      </c>
      <c r="Q59" s="101">
        <f>SUMIFS('Entrate - Altri costi'!$AE$6:$AE$251,'Entrate - Altri costi'!$B$6:$B$251,$A59,'Entrate - Altri costi'!$C$6:$C$251,O$2)</f>
        <v>0</v>
      </c>
      <c r="R59" s="120">
        <f t="shared" si="50"/>
        <v>0</v>
      </c>
      <c r="S59" s="139">
        <f t="shared" si="52"/>
        <v>0</v>
      </c>
      <c r="T59" s="103">
        <f t="shared" si="51"/>
        <v>0</v>
      </c>
    </row>
    <row r="60" spans="1:26" s="221" customFormat="1" ht="24" x14ac:dyDescent="0.2">
      <c r="A60" s="173" t="s">
        <v>177</v>
      </c>
      <c r="B60" s="230" t="s">
        <v>35</v>
      </c>
      <c r="C60" s="135">
        <v>0</v>
      </c>
      <c r="D60" s="139">
        <f>SUMIFS('Entrate - Altri costi'!$W$6:$W$251,'Entrate - Altri costi'!$B$6:$B$251,$A60,'Entrate - Altri costi'!$C$6:$C$251,C$2)</f>
        <v>0</v>
      </c>
      <c r="E60" s="101">
        <f>SUMIFS('Entrate - Altri costi'!$AE$6:$AE$251,'Entrate - Altri costi'!$B$6:$B$251,$A60,'Entrate - Altri costi'!$C$6:$C$251,C$2)</f>
        <v>0</v>
      </c>
      <c r="F60" s="135">
        <v>0</v>
      </c>
      <c r="G60" s="139">
        <f>SUMIFS('Entrate - Altri costi'!$W$6:$W$251,'Entrate - Altri costi'!$B$6:$B$251,$A60,'Entrate - Altri costi'!$C$6:$C$251,F$2)</f>
        <v>0</v>
      </c>
      <c r="H60" s="101">
        <f>SUMIFS('Entrate - Altri costi'!$AE$6:$AE$251,'Entrate - Altri costi'!$B$6:$B$251,$A60,'Entrate - Altri costi'!$C$6:$C$251,F$2)</f>
        <v>0</v>
      </c>
      <c r="I60" s="135">
        <v>0</v>
      </c>
      <c r="J60" s="139">
        <f>SUMIFS('Entrate - Altri costi'!$W$6:$W$251,'Entrate - Altri costi'!$B$6:$B$251,$A60,'Entrate - Altri costi'!$C$6:$C$251,I$2)</f>
        <v>0</v>
      </c>
      <c r="K60" s="101">
        <f>SUMIFS('Entrate - Altri costi'!$AE$6:$AE$251,'Entrate - Altri costi'!$B$6:$B$251,$A60,'Entrate - Altri costi'!$C$6:$C$251,I$2)</f>
        <v>0</v>
      </c>
      <c r="L60" s="135">
        <v>0</v>
      </c>
      <c r="M60" s="139">
        <f>SUMIFS('Entrate - Altri costi'!$W$6:$W$251,'Entrate - Altri costi'!$B$6:$B$251,$A60,'Entrate - Altri costi'!$C$6:$C$251,L$2)</f>
        <v>0</v>
      </c>
      <c r="N60" s="101">
        <f>SUMIFS('Entrate - Altri costi'!$AE$6:$AE$251,'Entrate - Altri costi'!$B$6:$B$251,$A60,'Entrate - Altri costi'!$C$6:$C$251,L$2)</f>
        <v>0</v>
      </c>
      <c r="O60" s="135">
        <v>0</v>
      </c>
      <c r="P60" s="139">
        <f>SUMIFS('Entrate - Altri costi'!$W$6:$W$251,'Entrate - Altri costi'!$B$6:$B$251,$A60,'Entrate - Altri costi'!$C$6:$C$251,O$2)</f>
        <v>0</v>
      </c>
      <c r="Q60" s="101">
        <f>SUMIFS('Entrate - Altri costi'!$AE$6:$AE$251,'Entrate - Altri costi'!$B$6:$B$251,$A60,'Entrate - Altri costi'!$C$6:$C$251,O$2)</f>
        <v>0</v>
      </c>
      <c r="R60" s="120">
        <f t="shared" si="50"/>
        <v>0</v>
      </c>
      <c r="S60" s="139">
        <f t="shared" si="52"/>
        <v>0</v>
      </c>
      <c r="T60" s="103">
        <f t="shared" si="51"/>
        <v>0</v>
      </c>
    </row>
    <row r="61" spans="1:26" s="221" customFormat="1" ht="12" x14ac:dyDescent="0.2">
      <c r="A61" s="173" t="s">
        <v>173</v>
      </c>
      <c r="B61" s="230" t="s">
        <v>33</v>
      </c>
      <c r="C61" s="135">
        <v>0</v>
      </c>
      <c r="D61" s="139">
        <f>SUMIFS('Entrate - Altri costi'!$W$6:$W$251,'Entrate - Altri costi'!$B$6:$B$251,$A61,'Entrate - Altri costi'!$C$6:$C$251,C$2)</f>
        <v>0</v>
      </c>
      <c r="E61" s="101">
        <f>SUMIFS('Entrate - Altri costi'!$AE$6:$AE$251,'Entrate - Altri costi'!$B$6:$B$251,$A61,'Entrate - Altri costi'!$C$6:$C$251,C$2)</f>
        <v>0</v>
      </c>
      <c r="F61" s="135">
        <v>0</v>
      </c>
      <c r="G61" s="139">
        <f>SUMIFS('Entrate - Altri costi'!$W$6:$W$251,'Entrate - Altri costi'!$B$6:$B$251,$A61,'Entrate - Altri costi'!$C$6:$C$251,F$2)</f>
        <v>0</v>
      </c>
      <c r="H61" s="101">
        <f>SUMIFS('Entrate - Altri costi'!$AE$6:$AE$251,'Entrate - Altri costi'!$B$6:$B$251,$A61,'Entrate - Altri costi'!$C$6:$C$251,F$2)</f>
        <v>0</v>
      </c>
      <c r="I61" s="135">
        <v>0</v>
      </c>
      <c r="J61" s="139">
        <f>SUMIFS('Entrate - Altri costi'!$W$6:$W$251,'Entrate - Altri costi'!$B$6:$B$251,$A61,'Entrate - Altri costi'!$C$6:$C$251,I$2)</f>
        <v>0</v>
      </c>
      <c r="K61" s="101">
        <f>SUMIFS('Entrate - Altri costi'!$AE$6:$AE$251,'Entrate - Altri costi'!$B$6:$B$251,$A61,'Entrate - Altri costi'!$C$6:$C$251,I$2)</f>
        <v>0</v>
      </c>
      <c r="L61" s="135">
        <v>0</v>
      </c>
      <c r="M61" s="139">
        <f>SUMIFS('Entrate - Altri costi'!$W$6:$W$251,'Entrate - Altri costi'!$B$6:$B$251,$A61,'Entrate - Altri costi'!$C$6:$C$251,L$2)</f>
        <v>0</v>
      </c>
      <c r="N61" s="101">
        <f>SUMIFS('Entrate - Altri costi'!$AE$6:$AE$251,'Entrate - Altri costi'!$B$6:$B$251,$A61,'Entrate - Altri costi'!$C$6:$C$251,L$2)</f>
        <v>0</v>
      </c>
      <c r="O61" s="135">
        <v>0</v>
      </c>
      <c r="P61" s="139">
        <f>SUMIFS('Entrate - Altri costi'!$W$6:$W$251,'Entrate - Altri costi'!$B$6:$B$251,$A61,'Entrate - Altri costi'!$C$6:$C$251,O$2)</f>
        <v>0</v>
      </c>
      <c r="Q61" s="101">
        <f>SUMIFS('Entrate - Altri costi'!$AE$6:$AE$251,'Entrate - Altri costi'!$B$6:$B$251,$A61,'Entrate - Altri costi'!$C$6:$C$251,O$2)</f>
        <v>0</v>
      </c>
      <c r="R61" s="120">
        <f t="shared" si="50"/>
        <v>0</v>
      </c>
      <c r="S61" s="139">
        <f t="shared" si="52"/>
        <v>0</v>
      </c>
      <c r="T61" s="103">
        <f t="shared" si="51"/>
        <v>0</v>
      </c>
    </row>
    <row r="62" spans="1:26" s="221" customFormat="1" ht="12" x14ac:dyDescent="0.2">
      <c r="A62" s="173" t="s">
        <v>174</v>
      </c>
      <c r="B62" s="230" t="s">
        <v>34</v>
      </c>
      <c r="C62" s="135">
        <v>0</v>
      </c>
      <c r="D62" s="139">
        <f>SUMIFS('Entrate - Altri costi'!$W$6:$W$251,'Entrate - Altri costi'!$B$6:$B$251,$A62,'Entrate - Altri costi'!$C$6:$C$251,C$2)</f>
        <v>0</v>
      </c>
      <c r="E62" s="101">
        <f>SUMIFS('Entrate - Altri costi'!$AE$6:$AE$251,'Entrate - Altri costi'!$B$6:$B$251,$A62,'Entrate - Altri costi'!$C$6:$C$251,C$2)</f>
        <v>0</v>
      </c>
      <c r="F62" s="135">
        <v>0</v>
      </c>
      <c r="G62" s="139">
        <f>SUMIFS('Entrate - Altri costi'!$W$6:$W$251,'Entrate - Altri costi'!$B$6:$B$251,$A62,'Entrate - Altri costi'!$C$6:$C$251,F$2)</f>
        <v>0</v>
      </c>
      <c r="H62" s="101">
        <f>SUMIFS('Entrate - Altri costi'!$AE$6:$AE$251,'Entrate - Altri costi'!$B$6:$B$251,$A62,'Entrate - Altri costi'!$C$6:$C$251,F$2)</f>
        <v>0</v>
      </c>
      <c r="I62" s="135">
        <v>0</v>
      </c>
      <c r="J62" s="139">
        <f>SUMIFS('Entrate - Altri costi'!$W$6:$W$251,'Entrate - Altri costi'!$B$6:$B$251,$A62,'Entrate - Altri costi'!$C$6:$C$251,I$2)</f>
        <v>0</v>
      </c>
      <c r="K62" s="101">
        <f>SUMIFS('Entrate - Altri costi'!$AE$6:$AE$251,'Entrate - Altri costi'!$B$6:$B$251,$A62,'Entrate - Altri costi'!$C$6:$C$251,I$2)</f>
        <v>0</v>
      </c>
      <c r="L62" s="135">
        <v>0</v>
      </c>
      <c r="M62" s="139">
        <f>SUMIFS('Entrate - Altri costi'!$W$6:$W$251,'Entrate - Altri costi'!$B$6:$B$251,$A62,'Entrate - Altri costi'!$C$6:$C$251,L$2)</f>
        <v>0</v>
      </c>
      <c r="N62" s="101">
        <f>SUMIFS('Entrate - Altri costi'!$AE$6:$AE$251,'Entrate - Altri costi'!$B$6:$B$251,$A62,'Entrate - Altri costi'!$C$6:$C$251,L$2)</f>
        <v>0</v>
      </c>
      <c r="O62" s="135">
        <v>0</v>
      </c>
      <c r="P62" s="139">
        <f>SUMIFS('Entrate - Altri costi'!$W$6:$W$251,'Entrate - Altri costi'!$B$6:$B$251,$A62,'Entrate - Altri costi'!$C$6:$C$251,O$2)</f>
        <v>0</v>
      </c>
      <c r="Q62" s="101">
        <f>SUMIFS('Entrate - Altri costi'!$AE$6:$AE$251,'Entrate - Altri costi'!$B$6:$B$251,$A62,'Entrate - Altri costi'!$C$6:$C$251,O$2)</f>
        <v>0</v>
      </c>
      <c r="R62" s="120">
        <f t="shared" si="50"/>
        <v>0</v>
      </c>
      <c r="S62" s="139">
        <f t="shared" si="52"/>
        <v>0</v>
      </c>
      <c r="T62" s="103">
        <f t="shared" si="51"/>
        <v>0</v>
      </c>
    </row>
    <row r="63" spans="1:26" s="221" customFormat="1" ht="12" x14ac:dyDescent="0.2">
      <c r="A63" s="173" t="s">
        <v>178</v>
      </c>
      <c r="B63" s="172" t="s">
        <v>88</v>
      </c>
      <c r="C63" s="135">
        <v>0</v>
      </c>
      <c r="D63" s="139">
        <f>SUMIFS('Entrate - Altri costi'!$W$6:$W$251,'Entrate - Altri costi'!$B$6:$B$251,$A63,'Entrate - Altri costi'!$C$6:$C$251,C$2)</f>
        <v>0</v>
      </c>
      <c r="E63" s="101">
        <f>SUMIFS('Entrate - Altri costi'!$AE$6:$AE$251,'Entrate - Altri costi'!$B$6:$B$251,$A63,'Entrate - Altri costi'!$C$6:$C$251,C$2)</f>
        <v>0</v>
      </c>
      <c r="F63" s="135">
        <v>0</v>
      </c>
      <c r="G63" s="139">
        <f>SUMIFS('Entrate - Altri costi'!$W$6:$W$251,'Entrate - Altri costi'!$B$6:$B$251,$A63,'Entrate - Altri costi'!$C$6:$C$251,F$2)</f>
        <v>0</v>
      </c>
      <c r="H63" s="101">
        <f>SUMIFS('Entrate - Altri costi'!$AE$6:$AE$251,'Entrate - Altri costi'!$B$6:$B$251,$A63,'Entrate - Altri costi'!$C$6:$C$251,F$2)</f>
        <v>0</v>
      </c>
      <c r="I63" s="135">
        <v>0</v>
      </c>
      <c r="J63" s="139">
        <f>SUMIFS('Entrate - Altri costi'!$W$6:$W$251,'Entrate - Altri costi'!$B$6:$B$251,$A63,'Entrate - Altri costi'!$C$6:$C$251,I$2)</f>
        <v>0</v>
      </c>
      <c r="K63" s="101">
        <f>SUMIFS('Entrate - Altri costi'!$AE$6:$AE$251,'Entrate - Altri costi'!$B$6:$B$251,$A63,'Entrate - Altri costi'!$C$6:$C$251,I$2)</f>
        <v>0</v>
      </c>
      <c r="L63" s="135">
        <v>0</v>
      </c>
      <c r="M63" s="139">
        <f>SUMIFS('Entrate - Altri costi'!$W$6:$W$251,'Entrate - Altri costi'!$B$6:$B$251,$A63,'Entrate - Altri costi'!$C$6:$C$251,L$2)</f>
        <v>0</v>
      </c>
      <c r="N63" s="101">
        <f>SUMIFS('Entrate - Altri costi'!$AE$6:$AE$251,'Entrate - Altri costi'!$B$6:$B$251,$A63,'Entrate - Altri costi'!$C$6:$C$251,L$2)</f>
        <v>0</v>
      </c>
      <c r="O63" s="135">
        <v>0</v>
      </c>
      <c r="P63" s="139">
        <f>SUMIFS('Entrate - Altri costi'!$W$6:$W$251,'Entrate - Altri costi'!$B$6:$B$251,$A63,'Entrate - Altri costi'!$C$6:$C$251,O$2)</f>
        <v>0</v>
      </c>
      <c r="Q63" s="101">
        <f>SUMIFS('Entrate - Altri costi'!$AE$6:$AE$251,'Entrate - Altri costi'!$B$6:$B$251,$A63,'Entrate - Altri costi'!$C$6:$C$251,O$2)</f>
        <v>0</v>
      </c>
      <c r="R63" s="120">
        <f t="shared" si="50"/>
        <v>0</v>
      </c>
      <c r="S63" s="139">
        <f t="shared" si="52"/>
        <v>0</v>
      </c>
      <c r="T63" s="103">
        <f t="shared" si="51"/>
        <v>0</v>
      </c>
    </row>
    <row r="64" spans="1:26" s="221" customFormat="1" ht="12" x14ac:dyDescent="0.2">
      <c r="A64" s="213"/>
      <c r="B64" s="111" t="s">
        <v>36</v>
      </c>
      <c r="C64" s="122">
        <f>SUM(C55:C63)</f>
        <v>0</v>
      </c>
      <c r="D64" s="122">
        <f>SUM(D55:D63)</f>
        <v>0</v>
      </c>
      <c r="E64" s="122">
        <f t="shared" ref="E64:S64" si="53">SUM(E55:E63)</f>
        <v>0</v>
      </c>
      <c r="F64" s="122">
        <f>SUM(F55:F63)</f>
        <v>0</v>
      </c>
      <c r="G64" s="122">
        <f>SUM(G55:G63)</f>
        <v>0</v>
      </c>
      <c r="H64" s="122">
        <f t="shared" ref="H64" si="54">SUM(H55:H63)</f>
        <v>0</v>
      </c>
      <c r="I64" s="122">
        <f>SUM(I55:I63)</f>
        <v>0</v>
      </c>
      <c r="J64" s="122">
        <f>SUM(J55:J63)</f>
        <v>0</v>
      </c>
      <c r="K64" s="122">
        <f t="shared" ref="K64" si="55">SUM(K55:K63)</f>
        <v>0</v>
      </c>
      <c r="L64" s="122">
        <f>SUM(L55:L63)</f>
        <v>0</v>
      </c>
      <c r="M64" s="122">
        <f>SUM(M55:M63)</f>
        <v>0</v>
      </c>
      <c r="N64" s="122">
        <f t="shared" ref="N64" si="56">SUM(N55:N63)</f>
        <v>0</v>
      </c>
      <c r="O64" s="122">
        <f>SUM(O55:O63)</f>
        <v>0</v>
      </c>
      <c r="P64" s="122">
        <f>SUM(P55:P63)</f>
        <v>0</v>
      </c>
      <c r="Q64" s="122">
        <f t="shared" ref="Q64" si="57">SUM(Q55:Q63)</f>
        <v>0</v>
      </c>
      <c r="R64" s="122">
        <f t="shared" si="53"/>
        <v>0</v>
      </c>
      <c r="S64" s="122">
        <f t="shared" si="53"/>
        <v>0</v>
      </c>
      <c r="T64" s="122">
        <f>SUM(T55:T63)</f>
        <v>0</v>
      </c>
    </row>
    <row r="65" spans="1:20" s="221" customFormat="1" ht="12" x14ac:dyDescent="0.2">
      <c r="A65" s="173" t="s">
        <v>622</v>
      </c>
      <c r="B65" s="171" t="s">
        <v>547</v>
      </c>
      <c r="C65" s="114"/>
      <c r="D65" s="114"/>
      <c r="E65" s="114"/>
      <c r="F65" s="115"/>
      <c r="G65" s="114"/>
      <c r="H65" s="114"/>
      <c r="I65" s="115"/>
      <c r="J65" s="114"/>
      <c r="K65" s="114"/>
      <c r="L65" s="115"/>
      <c r="M65" s="114"/>
      <c r="N65" s="114"/>
      <c r="O65" s="115"/>
      <c r="P65" s="114"/>
      <c r="Q65" s="114"/>
      <c r="R65" s="116"/>
      <c r="S65" s="114"/>
      <c r="T65" s="128"/>
    </row>
    <row r="66" spans="1:20" s="221" customFormat="1" ht="24" x14ac:dyDescent="0.2">
      <c r="A66" s="173" t="s">
        <v>188</v>
      </c>
      <c r="B66" s="230" t="s">
        <v>548</v>
      </c>
      <c r="C66" s="135">
        <v>0</v>
      </c>
      <c r="D66" s="139">
        <f>SUMIFS('Entrate - Altri costi'!$W$6:$W$251,'Entrate - Altri costi'!$B$6:$B$251,$A66,'Entrate - Altri costi'!$C$6:$C$251,C$2)</f>
        <v>0</v>
      </c>
      <c r="E66" s="101">
        <f>SUMIFS('Entrate - Altri costi'!$AE$6:$AE$251,'Entrate - Altri costi'!$B$6:$B$251,$A66,'Entrate - Altri costi'!$C$6:$C$251,C$2)</f>
        <v>0</v>
      </c>
      <c r="F66" s="135">
        <v>0</v>
      </c>
      <c r="G66" s="139">
        <f>SUMIFS('Entrate - Altri costi'!$W$6:$W$251,'Entrate - Altri costi'!$B$6:$B$251,$A66,'Entrate - Altri costi'!$C$6:$C$251,F$2)</f>
        <v>0</v>
      </c>
      <c r="H66" s="101">
        <f>SUMIFS('Entrate - Altri costi'!$AE$6:$AE$251,'Entrate - Altri costi'!$B$6:$B$251,$A66,'Entrate - Altri costi'!$C$6:$C$251,F$2)</f>
        <v>0</v>
      </c>
      <c r="I66" s="135">
        <v>0</v>
      </c>
      <c r="J66" s="139">
        <f>SUMIFS('Entrate - Altri costi'!$W$6:$W$251,'Entrate - Altri costi'!$B$6:$B$251,$A66,'Entrate - Altri costi'!$C$6:$C$251,I$2)</f>
        <v>0</v>
      </c>
      <c r="K66" s="101">
        <f>SUMIFS('Entrate - Altri costi'!$AE$6:$AE$251,'Entrate - Altri costi'!$B$6:$B$251,$A66,'Entrate - Altri costi'!$C$6:$C$251,I$2)</f>
        <v>0</v>
      </c>
      <c r="L66" s="135">
        <v>0</v>
      </c>
      <c r="M66" s="139">
        <f>SUMIFS('Entrate - Altri costi'!$W$6:$W$251,'Entrate - Altri costi'!$B$6:$B$251,$A66,'Entrate - Altri costi'!$C$6:$C$251,L$2)</f>
        <v>0</v>
      </c>
      <c r="N66" s="101">
        <f>SUMIFS('Entrate - Altri costi'!$AE$6:$AE$251,'Entrate - Altri costi'!$B$6:$B$251,$A66,'Entrate - Altri costi'!$C$6:$C$251,L$2)</f>
        <v>0</v>
      </c>
      <c r="O66" s="135">
        <v>0</v>
      </c>
      <c r="P66" s="139">
        <f>SUMIFS('Entrate - Altri costi'!$W$6:$W$251,'Entrate - Altri costi'!$B$6:$B$251,$A66,'Entrate - Altri costi'!$C$6:$C$251,O$2)</f>
        <v>0</v>
      </c>
      <c r="Q66" s="101">
        <f>SUMIFS('Entrate - Altri costi'!$AE$6:$AE$251,'Entrate - Altri costi'!$B$6:$B$251,$A66,'Entrate - Altri costi'!$C$6:$C$251,O$2)</f>
        <v>0</v>
      </c>
      <c r="R66" s="120">
        <f t="shared" ref="R66:R75" si="58">SUM(C66+F66+I66+L66+O66)</f>
        <v>0</v>
      </c>
      <c r="S66" s="139">
        <f t="shared" ref="S66:S75" si="59">SUM(D66+G66+J66+M66+P66)</f>
        <v>0</v>
      </c>
      <c r="T66" s="103">
        <f t="shared" ref="T66:T75" si="60">SUM(E66+H66+K66+N66+Q66)</f>
        <v>0</v>
      </c>
    </row>
    <row r="67" spans="1:20" s="221" customFormat="1" ht="24" x14ac:dyDescent="0.2">
      <c r="A67" s="173" t="s">
        <v>624</v>
      </c>
      <c r="B67" s="230" t="s">
        <v>56</v>
      </c>
      <c r="C67" s="135">
        <v>0</v>
      </c>
      <c r="D67" s="139">
        <f>SUMIFS('Entrate - Altri costi'!$W$6:$W$251,'Entrate - Altri costi'!$B$6:$B$251,$A67,'Entrate - Altri costi'!$C$6:$C$251,C$2)</f>
        <v>0</v>
      </c>
      <c r="E67" s="101">
        <f>SUMIFS('Entrate - Altri costi'!$AE$6:$AE$251,'Entrate - Altri costi'!$B$6:$B$251,$A67,'Entrate - Altri costi'!$C$6:$C$251,C$2)</f>
        <v>0</v>
      </c>
      <c r="F67" s="135">
        <v>0</v>
      </c>
      <c r="G67" s="139">
        <f>SUMIFS('Entrate - Altri costi'!$W$6:$W$251,'Entrate - Altri costi'!$B$6:$B$251,$A67,'Entrate - Altri costi'!$C$6:$C$251,F$2)</f>
        <v>0</v>
      </c>
      <c r="H67" s="101">
        <f>SUMIFS('Entrate - Altri costi'!$AE$6:$AE$251,'Entrate - Altri costi'!$B$6:$B$251,$A67,'Entrate - Altri costi'!$C$6:$C$251,F$2)</f>
        <v>0</v>
      </c>
      <c r="I67" s="135">
        <v>0</v>
      </c>
      <c r="J67" s="139">
        <f>SUMIFS('Entrate - Altri costi'!$W$6:$W$251,'Entrate - Altri costi'!$B$6:$B$251,$A67,'Entrate - Altri costi'!$C$6:$C$251,I$2)</f>
        <v>0</v>
      </c>
      <c r="K67" s="101">
        <f>SUMIFS('Entrate - Altri costi'!$AE$6:$AE$251,'Entrate - Altri costi'!$B$6:$B$251,$A67,'Entrate - Altri costi'!$C$6:$C$251,I$2)</f>
        <v>0</v>
      </c>
      <c r="L67" s="135">
        <v>0</v>
      </c>
      <c r="M67" s="139">
        <f>SUMIFS('Entrate - Altri costi'!$W$6:$W$251,'Entrate - Altri costi'!$B$6:$B$251,$A67,'Entrate - Altri costi'!$C$6:$C$251,L$2)</f>
        <v>0</v>
      </c>
      <c r="N67" s="101">
        <f>SUMIFS('Entrate - Altri costi'!$AE$6:$AE$251,'Entrate - Altri costi'!$B$6:$B$251,$A67,'Entrate - Altri costi'!$C$6:$C$251,L$2)</f>
        <v>0</v>
      </c>
      <c r="O67" s="135">
        <v>0</v>
      </c>
      <c r="P67" s="139">
        <f>SUMIFS('Entrate - Altri costi'!$W$6:$W$251,'Entrate - Altri costi'!$B$6:$B$251,$A67,'Entrate - Altri costi'!$C$6:$C$251,O$2)</f>
        <v>0</v>
      </c>
      <c r="Q67" s="101">
        <f>SUMIFS('Entrate - Altri costi'!$AE$6:$AE$251,'Entrate - Altri costi'!$B$6:$B$251,$A67,'Entrate - Altri costi'!$C$6:$C$251,O$2)</f>
        <v>0</v>
      </c>
      <c r="R67" s="120">
        <f t="shared" si="58"/>
        <v>0</v>
      </c>
      <c r="S67" s="139">
        <f t="shared" si="59"/>
        <v>0</v>
      </c>
      <c r="T67" s="103">
        <f t="shared" si="60"/>
        <v>0</v>
      </c>
    </row>
    <row r="68" spans="1:20" s="221" customFormat="1" ht="12" x14ac:dyDescent="0.2">
      <c r="A68" s="173" t="s">
        <v>623</v>
      </c>
      <c r="B68" s="230" t="s">
        <v>32</v>
      </c>
      <c r="C68" s="135">
        <v>0</v>
      </c>
      <c r="D68" s="139">
        <f>SUMIFS('Entrate - Altri costi'!$W$6:$W$251,'Entrate - Altri costi'!$B$6:$B$251,$A68,'Entrate - Altri costi'!$C$6:$C$251,C$2)</f>
        <v>0</v>
      </c>
      <c r="E68" s="101">
        <f>SUMIFS('Entrate - Altri costi'!$AE$6:$AE$251,'Entrate - Altri costi'!$B$6:$B$251,$A68,'Entrate - Altri costi'!$C$6:$C$251,C$2)</f>
        <v>0</v>
      </c>
      <c r="F68" s="135">
        <v>0</v>
      </c>
      <c r="G68" s="139">
        <f>SUMIFS('Entrate - Altri costi'!$W$6:$W$251,'Entrate - Altri costi'!$B$6:$B$251,$A68,'Entrate - Altri costi'!$C$6:$C$251,F$2)</f>
        <v>0</v>
      </c>
      <c r="H68" s="101">
        <f>SUMIFS('Entrate - Altri costi'!$AE$6:$AE$251,'Entrate - Altri costi'!$B$6:$B$251,$A68,'Entrate - Altri costi'!$C$6:$C$251,F$2)</f>
        <v>0</v>
      </c>
      <c r="I68" s="135">
        <v>0</v>
      </c>
      <c r="J68" s="139">
        <f>SUMIFS('Entrate - Altri costi'!$W$6:$W$251,'Entrate - Altri costi'!$B$6:$B$251,$A68,'Entrate - Altri costi'!$C$6:$C$251,I$2)</f>
        <v>0</v>
      </c>
      <c r="K68" s="101">
        <f>SUMIFS('Entrate - Altri costi'!$AE$6:$AE$251,'Entrate - Altri costi'!$B$6:$B$251,$A68,'Entrate - Altri costi'!$C$6:$C$251,I$2)</f>
        <v>0</v>
      </c>
      <c r="L68" s="135">
        <v>0</v>
      </c>
      <c r="M68" s="139">
        <f>SUMIFS('Entrate - Altri costi'!$W$6:$W$251,'Entrate - Altri costi'!$B$6:$B$251,$A68,'Entrate - Altri costi'!$C$6:$C$251,L$2)</f>
        <v>0</v>
      </c>
      <c r="N68" s="101">
        <f>SUMIFS('Entrate - Altri costi'!$AE$6:$AE$251,'Entrate - Altri costi'!$B$6:$B$251,$A68,'Entrate - Altri costi'!$C$6:$C$251,L$2)</f>
        <v>0</v>
      </c>
      <c r="O68" s="135">
        <v>0</v>
      </c>
      <c r="P68" s="139">
        <f>SUMIFS('Entrate - Altri costi'!$W$6:$W$251,'Entrate - Altri costi'!$B$6:$B$251,$A68,'Entrate - Altri costi'!$C$6:$C$251,O$2)</f>
        <v>0</v>
      </c>
      <c r="Q68" s="101">
        <f>SUMIFS('Entrate - Altri costi'!$AE$6:$AE$251,'Entrate - Altri costi'!$B$6:$B$251,$A68,'Entrate - Altri costi'!$C$6:$C$251,O$2)</f>
        <v>0</v>
      </c>
      <c r="R68" s="120">
        <f t="shared" si="58"/>
        <v>0</v>
      </c>
      <c r="S68" s="139">
        <f t="shared" si="59"/>
        <v>0</v>
      </c>
      <c r="T68" s="103">
        <f t="shared" si="60"/>
        <v>0</v>
      </c>
    </row>
    <row r="69" spans="1:20" s="221" customFormat="1" ht="24" x14ac:dyDescent="0.2">
      <c r="A69" s="173" t="s">
        <v>625</v>
      </c>
      <c r="B69" s="230" t="s">
        <v>35</v>
      </c>
      <c r="C69" s="135">
        <v>0</v>
      </c>
      <c r="D69" s="139">
        <f>SUMIFS('Entrate - Altri costi'!$W$6:$W$251,'Entrate - Altri costi'!$B$6:$B$251,$A69,'Entrate - Altri costi'!$C$6:$C$251,C$2)</f>
        <v>0</v>
      </c>
      <c r="E69" s="101">
        <f>SUMIFS('Entrate - Altri costi'!$AE$6:$AE$251,'Entrate - Altri costi'!$B$6:$B$251,$A69,'Entrate - Altri costi'!$C$6:$C$251,C$2)</f>
        <v>0</v>
      </c>
      <c r="F69" s="135">
        <v>0</v>
      </c>
      <c r="G69" s="139">
        <f>SUMIFS('Entrate - Altri costi'!$W$6:$W$251,'Entrate - Altri costi'!$B$6:$B$251,$A69,'Entrate - Altri costi'!$C$6:$C$251,F$2)</f>
        <v>0</v>
      </c>
      <c r="H69" s="101">
        <f>SUMIFS('Entrate - Altri costi'!$AE$6:$AE$251,'Entrate - Altri costi'!$B$6:$B$251,$A69,'Entrate - Altri costi'!$C$6:$C$251,F$2)</f>
        <v>0</v>
      </c>
      <c r="I69" s="135">
        <v>0</v>
      </c>
      <c r="J69" s="139">
        <f>SUMIFS('Entrate - Altri costi'!$W$6:$W$251,'Entrate - Altri costi'!$B$6:$B$251,$A69,'Entrate - Altri costi'!$C$6:$C$251,I$2)</f>
        <v>0</v>
      </c>
      <c r="K69" s="101">
        <f>SUMIFS('Entrate - Altri costi'!$AE$6:$AE$251,'Entrate - Altri costi'!$B$6:$B$251,$A69,'Entrate - Altri costi'!$C$6:$C$251,I$2)</f>
        <v>0</v>
      </c>
      <c r="L69" s="135">
        <v>0</v>
      </c>
      <c r="M69" s="139">
        <f>SUMIFS('Entrate - Altri costi'!$W$6:$W$251,'Entrate - Altri costi'!$B$6:$B$251,$A69,'Entrate - Altri costi'!$C$6:$C$251,L$2)</f>
        <v>0</v>
      </c>
      <c r="N69" s="101">
        <f>SUMIFS('Entrate - Altri costi'!$AE$6:$AE$251,'Entrate - Altri costi'!$B$6:$B$251,$A69,'Entrate - Altri costi'!$C$6:$C$251,L$2)</f>
        <v>0</v>
      </c>
      <c r="O69" s="135">
        <v>0</v>
      </c>
      <c r="P69" s="139">
        <f>SUMIFS('Entrate - Altri costi'!$W$6:$W$251,'Entrate - Altri costi'!$B$6:$B$251,$A69,'Entrate - Altri costi'!$C$6:$C$251,O$2)</f>
        <v>0</v>
      </c>
      <c r="Q69" s="101">
        <f>SUMIFS('Entrate - Altri costi'!$AE$6:$AE$251,'Entrate - Altri costi'!$B$6:$B$251,$A69,'Entrate - Altri costi'!$C$6:$C$251,O$2)</f>
        <v>0</v>
      </c>
      <c r="R69" s="120">
        <f t="shared" si="58"/>
        <v>0</v>
      </c>
      <c r="S69" s="139">
        <f t="shared" si="59"/>
        <v>0</v>
      </c>
      <c r="T69" s="103">
        <f t="shared" si="60"/>
        <v>0</v>
      </c>
    </row>
    <row r="70" spans="1:20" s="221" customFormat="1" ht="12" x14ac:dyDescent="0.2">
      <c r="A70" s="173" t="s">
        <v>626</v>
      </c>
      <c r="B70" s="230" t="s">
        <v>549</v>
      </c>
      <c r="C70" s="135">
        <v>0</v>
      </c>
      <c r="D70" s="139">
        <f>SUMIFS('Entrate - Altri costi'!$W$6:$W$251,'Entrate - Altri costi'!$B$6:$B$251,$A70,'Entrate - Altri costi'!$C$6:$C$251,C$2)</f>
        <v>0</v>
      </c>
      <c r="E70" s="101">
        <f>SUMIFS('Entrate - Altri costi'!$AE$6:$AE$251,'Entrate - Altri costi'!$B$6:$B$251,$A70,'Entrate - Altri costi'!$C$6:$C$251,C$2)</f>
        <v>0</v>
      </c>
      <c r="F70" s="135">
        <v>0</v>
      </c>
      <c r="G70" s="139">
        <f>SUMIFS('Entrate - Altri costi'!$W$6:$W$251,'Entrate - Altri costi'!$B$6:$B$251,$A70,'Entrate - Altri costi'!$C$6:$C$251,F$2)</f>
        <v>0</v>
      </c>
      <c r="H70" s="101">
        <f>SUMIFS('Entrate - Altri costi'!$AE$6:$AE$251,'Entrate - Altri costi'!$B$6:$B$251,$A70,'Entrate - Altri costi'!$C$6:$C$251,F$2)</f>
        <v>0</v>
      </c>
      <c r="I70" s="135">
        <v>0</v>
      </c>
      <c r="J70" s="139">
        <f>SUMIFS('Entrate - Altri costi'!$W$6:$W$251,'Entrate - Altri costi'!$B$6:$B$251,$A70,'Entrate - Altri costi'!$C$6:$C$251,I$2)</f>
        <v>0</v>
      </c>
      <c r="K70" s="101">
        <f>SUMIFS('Entrate - Altri costi'!$AE$6:$AE$251,'Entrate - Altri costi'!$B$6:$B$251,$A70,'Entrate - Altri costi'!$C$6:$C$251,I$2)</f>
        <v>0</v>
      </c>
      <c r="L70" s="135">
        <v>0</v>
      </c>
      <c r="M70" s="139">
        <f>SUMIFS('Entrate - Altri costi'!$W$6:$W$251,'Entrate - Altri costi'!$B$6:$B$251,$A70,'Entrate - Altri costi'!$C$6:$C$251,L$2)</f>
        <v>0</v>
      </c>
      <c r="N70" s="101">
        <f>SUMIFS('Entrate - Altri costi'!$AE$6:$AE$251,'Entrate - Altri costi'!$B$6:$B$251,$A70,'Entrate - Altri costi'!$C$6:$C$251,L$2)</f>
        <v>0</v>
      </c>
      <c r="O70" s="135">
        <v>0</v>
      </c>
      <c r="P70" s="139">
        <f>SUMIFS('Entrate - Altri costi'!$W$6:$W$251,'Entrate - Altri costi'!$B$6:$B$251,$A70,'Entrate - Altri costi'!$C$6:$C$251,O$2)</f>
        <v>0</v>
      </c>
      <c r="Q70" s="101">
        <f>SUMIFS('Entrate - Altri costi'!$AE$6:$AE$251,'Entrate - Altri costi'!$B$6:$B$251,$A70,'Entrate - Altri costi'!$C$6:$C$251,O$2)</f>
        <v>0</v>
      </c>
      <c r="R70" s="120">
        <f t="shared" si="58"/>
        <v>0</v>
      </c>
      <c r="S70" s="139">
        <f t="shared" si="59"/>
        <v>0</v>
      </c>
      <c r="T70" s="103">
        <f t="shared" si="60"/>
        <v>0</v>
      </c>
    </row>
    <row r="71" spans="1:20" s="221" customFormat="1" ht="12" x14ac:dyDescent="0.2">
      <c r="A71" s="173" t="s">
        <v>627</v>
      </c>
      <c r="B71" s="230" t="s">
        <v>550</v>
      </c>
      <c r="C71" s="135">
        <v>0</v>
      </c>
      <c r="D71" s="139">
        <f>SUMIFS('Entrate - Altri costi'!$W$6:$W$251,'Entrate - Altri costi'!$B$6:$B$251,$A71,'Entrate - Altri costi'!$C$6:$C$251,C$2)</f>
        <v>0</v>
      </c>
      <c r="E71" s="101">
        <f>SUMIFS('Entrate - Altri costi'!$AE$6:$AE$251,'Entrate - Altri costi'!$B$6:$B$251,$A71,'Entrate - Altri costi'!$C$6:$C$251,C$2)</f>
        <v>0</v>
      </c>
      <c r="F71" s="135">
        <v>0</v>
      </c>
      <c r="G71" s="139">
        <f>SUMIFS('Entrate - Altri costi'!$W$6:$W$251,'Entrate - Altri costi'!$B$6:$B$251,$A71,'Entrate - Altri costi'!$C$6:$C$251,F$2)</f>
        <v>0</v>
      </c>
      <c r="H71" s="101">
        <f>SUMIFS('Entrate - Altri costi'!$AE$6:$AE$251,'Entrate - Altri costi'!$B$6:$B$251,$A71,'Entrate - Altri costi'!$C$6:$C$251,F$2)</f>
        <v>0</v>
      </c>
      <c r="I71" s="135">
        <v>0</v>
      </c>
      <c r="J71" s="139">
        <f>SUMIFS('Entrate - Altri costi'!$W$6:$W$251,'Entrate - Altri costi'!$B$6:$B$251,$A71,'Entrate - Altri costi'!$C$6:$C$251,I$2)</f>
        <v>0</v>
      </c>
      <c r="K71" s="101">
        <f>SUMIFS('Entrate - Altri costi'!$AE$6:$AE$251,'Entrate - Altri costi'!$B$6:$B$251,$A71,'Entrate - Altri costi'!$C$6:$C$251,I$2)</f>
        <v>0</v>
      </c>
      <c r="L71" s="135">
        <v>0</v>
      </c>
      <c r="M71" s="139">
        <f>SUMIFS('Entrate - Altri costi'!$W$6:$W$251,'Entrate - Altri costi'!$B$6:$B$251,$A71,'Entrate - Altri costi'!$C$6:$C$251,L$2)</f>
        <v>0</v>
      </c>
      <c r="N71" s="101">
        <f>SUMIFS('Entrate - Altri costi'!$AE$6:$AE$251,'Entrate - Altri costi'!$B$6:$B$251,$A71,'Entrate - Altri costi'!$C$6:$C$251,L$2)</f>
        <v>0</v>
      </c>
      <c r="O71" s="135">
        <v>0</v>
      </c>
      <c r="P71" s="139">
        <f>SUMIFS('Entrate - Altri costi'!$W$6:$W$251,'Entrate - Altri costi'!$B$6:$B$251,$A71,'Entrate - Altri costi'!$C$6:$C$251,O$2)</f>
        <v>0</v>
      </c>
      <c r="Q71" s="101">
        <f>SUMIFS('Entrate - Altri costi'!$AE$6:$AE$251,'Entrate - Altri costi'!$B$6:$B$251,$A71,'Entrate - Altri costi'!$C$6:$C$251,O$2)</f>
        <v>0</v>
      </c>
      <c r="R71" s="120">
        <f t="shared" si="58"/>
        <v>0</v>
      </c>
      <c r="S71" s="139">
        <f t="shared" si="59"/>
        <v>0</v>
      </c>
      <c r="T71" s="103">
        <f t="shared" si="60"/>
        <v>0</v>
      </c>
    </row>
    <row r="72" spans="1:20" s="221" customFormat="1" ht="12" x14ac:dyDescent="0.2">
      <c r="A72" s="173" t="s">
        <v>628</v>
      </c>
      <c r="B72" s="230" t="s">
        <v>551</v>
      </c>
      <c r="C72" s="135">
        <v>0</v>
      </c>
      <c r="D72" s="139">
        <f>SUMIFS('Entrate - Altri costi'!$W$6:$W$251,'Entrate - Altri costi'!$B$6:$B$251,$A72,'Entrate - Altri costi'!$C$6:$C$251,C$2)</f>
        <v>0</v>
      </c>
      <c r="E72" s="101">
        <f>SUMIFS('Entrate - Altri costi'!$AE$6:$AE$251,'Entrate - Altri costi'!$B$6:$B$251,$A72,'Entrate - Altri costi'!$C$6:$C$251,C$2)</f>
        <v>0</v>
      </c>
      <c r="F72" s="135">
        <v>0</v>
      </c>
      <c r="G72" s="139">
        <f>SUMIFS('Entrate - Altri costi'!$W$6:$W$251,'Entrate - Altri costi'!$B$6:$B$251,$A72,'Entrate - Altri costi'!$C$6:$C$251,F$2)</f>
        <v>0</v>
      </c>
      <c r="H72" s="101">
        <f>SUMIFS('Entrate - Altri costi'!$AE$6:$AE$251,'Entrate - Altri costi'!$B$6:$B$251,$A72,'Entrate - Altri costi'!$C$6:$C$251,F$2)</f>
        <v>0</v>
      </c>
      <c r="I72" s="135">
        <v>0</v>
      </c>
      <c r="J72" s="139">
        <f>SUMIFS('Entrate - Altri costi'!$W$6:$W$251,'Entrate - Altri costi'!$B$6:$B$251,$A72,'Entrate - Altri costi'!$C$6:$C$251,I$2)</f>
        <v>0</v>
      </c>
      <c r="K72" s="101">
        <f>SUMIFS('Entrate - Altri costi'!$AE$6:$AE$251,'Entrate - Altri costi'!$B$6:$B$251,$A72,'Entrate - Altri costi'!$C$6:$C$251,I$2)</f>
        <v>0</v>
      </c>
      <c r="L72" s="135">
        <v>0</v>
      </c>
      <c r="M72" s="139">
        <f>SUMIFS('Entrate - Altri costi'!$W$6:$W$251,'Entrate - Altri costi'!$B$6:$B$251,$A72,'Entrate - Altri costi'!$C$6:$C$251,L$2)</f>
        <v>0</v>
      </c>
      <c r="N72" s="101">
        <f>SUMIFS('Entrate - Altri costi'!$AE$6:$AE$251,'Entrate - Altri costi'!$B$6:$B$251,$A72,'Entrate - Altri costi'!$C$6:$C$251,L$2)</f>
        <v>0</v>
      </c>
      <c r="O72" s="135">
        <v>0</v>
      </c>
      <c r="P72" s="139">
        <f>SUMIFS('Entrate - Altri costi'!$W$6:$W$251,'Entrate - Altri costi'!$B$6:$B$251,$A72,'Entrate - Altri costi'!$C$6:$C$251,O$2)</f>
        <v>0</v>
      </c>
      <c r="Q72" s="101">
        <f>SUMIFS('Entrate - Altri costi'!$AE$6:$AE$251,'Entrate - Altri costi'!$B$6:$B$251,$A72,'Entrate - Altri costi'!$C$6:$C$251,O$2)</f>
        <v>0</v>
      </c>
      <c r="R72" s="120">
        <f t="shared" si="58"/>
        <v>0</v>
      </c>
      <c r="S72" s="139">
        <f t="shared" si="59"/>
        <v>0</v>
      </c>
      <c r="T72" s="103">
        <f t="shared" si="60"/>
        <v>0</v>
      </c>
    </row>
    <row r="73" spans="1:20" s="221" customFormat="1" ht="12" x14ac:dyDescent="0.2">
      <c r="A73" s="173" t="s">
        <v>189</v>
      </c>
      <c r="B73" s="230" t="s">
        <v>33</v>
      </c>
      <c r="C73" s="135">
        <v>0</v>
      </c>
      <c r="D73" s="139">
        <f>SUMIFS('Entrate - Altri costi'!$W$6:$W$251,'Entrate - Altri costi'!$B$6:$B$251,$A73,'Entrate - Altri costi'!$C$6:$C$251,C$2)</f>
        <v>0</v>
      </c>
      <c r="E73" s="101">
        <f>SUMIFS('Entrate - Altri costi'!$AE$6:$AE$251,'Entrate - Altri costi'!$B$6:$B$251,$A73,'Entrate - Altri costi'!$C$6:$C$251,C$2)</f>
        <v>0</v>
      </c>
      <c r="F73" s="135">
        <v>0</v>
      </c>
      <c r="G73" s="139">
        <f>SUMIFS('Entrate - Altri costi'!$W$6:$W$251,'Entrate - Altri costi'!$B$6:$B$251,$A73,'Entrate - Altri costi'!$C$6:$C$251,F$2)</f>
        <v>0</v>
      </c>
      <c r="H73" s="101">
        <f>SUMIFS('Entrate - Altri costi'!$AE$6:$AE$251,'Entrate - Altri costi'!$B$6:$B$251,$A73,'Entrate - Altri costi'!$C$6:$C$251,F$2)</f>
        <v>0</v>
      </c>
      <c r="I73" s="135">
        <v>0</v>
      </c>
      <c r="J73" s="139">
        <f>SUMIFS('Entrate - Altri costi'!$W$6:$W$251,'Entrate - Altri costi'!$B$6:$B$251,$A73,'Entrate - Altri costi'!$C$6:$C$251,I$2)</f>
        <v>0</v>
      </c>
      <c r="K73" s="101">
        <f>SUMIFS('Entrate - Altri costi'!$AE$6:$AE$251,'Entrate - Altri costi'!$B$6:$B$251,$A73,'Entrate - Altri costi'!$C$6:$C$251,I$2)</f>
        <v>0</v>
      </c>
      <c r="L73" s="135">
        <v>0</v>
      </c>
      <c r="M73" s="139">
        <f>SUMIFS('Entrate - Altri costi'!$W$6:$W$251,'Entrate - Altri costi'!$B$6:$B$251,$A73,'Entrate - Altri costi'!$C$6:$C$251,L$2)</f>
        <v>0</v>
      </c>
      <c r="N73" s="101">
        <f>SUMIFS('Entrate - Altri costi'!$AE$6:$AE$251,'Entrate - Altri costi'!$B$6:$B$251,$A73,'Entrate - Altri costi'!$C$6:$C$251,L$2)</f>
        <v>0</v>
      </c>
      <c r="O73" s="135">
        <v>0</v>
      </c>
      <c r="P73" s="139">
        <f>SUMIFS('Entrate - Altri costi'!$W$6:$W$251,'Entrate - Altri costi'!$B$6:$B$251,$A73,'Entrate - Altri costi'!$C$6:$C$251,O$2)</f>
        <v>0</v>
      </c>
      <c r="Q73" s="101">
        <f>SUMIFS('Entrate - Altri costi'!$AE$6:$AE$251,'Entrate - Altri costi'!$B$6:$B$251,$A73,'Entrate - Altri costi'!$C$6:$C$251,O$2)</f>
        <v>0</v>
      </c>
      <c r="R73" s="120">
        <f t="shared" si="58"/>
        <v>0</v>
      </c>
      <c r="S73" s="139">
        <f t="shared" si="59"/>
        <v>0</v>
      </c>
      <c r="T73" s="103">
        <f t="shared" si="60"/>
        <v>0</v>
      </c>
    </row>
    <row r="74" spans="1:20" s="221" customFormat="1" ht="12" x14ac:dyDescent="0.2">
      <c r="A74" s="173" t="s">
        <v>190</v>
      </c>
      <c r="B74" s="230" t="s">
        <v>34</v>
      </c>
      <c r="C74" s="135">
        <v>0</v>
      </c>
      <c r="D74" s="139">
        <f>SUMIFS('Entrate - Altri costi'!$W$6:$W$251,'Entrate - Altri costi'!$B$6:$B$251,$A74,'Entrate - Altri costi'!$C$6:$C$251,C$2)</f>
        <v>0</v>
      </c>
      <c r="E74" s="101">
        <f>SUMIFS('Entrate - Altri costi'!$AE$6:$AE$251,'Entrate - Altri costi'!$B$6:$B$251,$A74,'Entrate - Altri costi'!$C$6:$C$251,C$2)</f>
        <v>0</v>
      </c>
      <c r="F74" s="135">
        <v>0</v>
      </c>
      <c r="G74" s="139">
        <f>SUMIFS('Entrate - Altri costi'!$W$6:$W$251,'Entrate - Altri costi'!$B$6:$B$251,$A74,'Entrate - Altri costi'!$C$6:$C$251,F$2)</f>
        <v>0</v>
      </c>
      <c r="H74" s="101">
        <f>SUMIFS('Entrate - Altri costi'!$AE$6:$AE$251,'Entrate - Altri costi'!$B$6:$B$251,$A74,'Entrate - Altri costi'!$C$6:$C$251,F$2)</f>
        <v>0</v>
      </c>
      <c r="I74" s="135">
        <v>0</v>
      </c>
      <c r="J74" s="139">
        <f>SUMIFS('Entrate - Altri costi'!$W$6:$W$251,'Entrate - Altri costi'!$B$6:$B$251,$A74,'Entrate - Altri costi'!$C$6:$C$251,I$2)</f>
        <v>0</v>
      </c>
      <c r="K74" s="101">
        <f>SUMIFS('Entrate - Altri costi'!$AE$6:$AE$251,'Entrate - Altri costi'!$B$6:$B$251,$A74,'Entrate - Altri costi'!$C$6:$C$251,I$2)</f>
        <v>0</v>
      </c>
      <c r="L74" s="135">
        <v>0</v>
      </c>
      <c r="M74" s="139">
        <f>SUMIFS('Entrate - Altri costi'!$W$6:$W$251,'Entrate - Altri costi'!$B$6:$B$251,$A74,'Entrate - Altri costi'!$C$6:$C$251,L$2)</f>
        <v>0</v>
      </c>
      <c r="N74" s="101">
        <f>SUMIFS('Entrate - Altri costi'!$AE$6:$AE$251,'Entrate - Altri costi'!$B$6:$B$251,$A74,'Entrate - Altri costi'!$C$6:$C$251,L$2)</f>
        <v>0</v>
      </c>
      <c r="O74" s="135">
        <v>0</v>
      </c>
      <c r="P74" s="139">
        <f>SUMIFS('Entrate - Altri costi'!$W$6:$W$251,'Entrate - Altri costi'!$B$6:$B$251,$A74,'Entrate - Altri costi'!$C$6:$C$251,O$2)</f>
        <v>0</v>
      </c>
      <c r="Q74" s="101">
        <f>SUMIFS('Entrate - Altri costi'!$AE$6:$AE$251,'Entrate - Altri costi'!$B$6:$B$251,$A74,'Entrate - Altri costi'!$C$6:$C$251,O$2)</f>
        <v>0</v>
      </c>
      <c r="R74" s="120">
        <f t="shared" si="58"/>
        <v>0</v>
      </c>
      <c r="S74" s="139">
        <f t="shared" si="59"/>
        <v>0</v>
      </c>
      <c r="T74" s="103">
        <f t="shared" si="60"/>
        <v>0</v>
      </c>
    </row>
    <row r="75" spans="1:20" s="221" customFormat="1" ht="12" x14ac:dyDescent="0.2">
      <c r="A75" s="173" t="s">
        <v>629</v>
      </c>
      <c r="B75" s="172" t="s">
        <v>552</v>
      </c>
      <c r="C75" s="135">
        <v>0</v>
      </c>
      <c r="D75" s="139">
        <f>SUMIFS('Entrate - Altri costi'!$W$6:$W$251,'Entrate - Altri costi'!$B$6:$B$251,$A75,'Entrate - Altri costi'!$C$6:$C$251,C$2)</f>
        <v>0</v>
      </c>
      <c r="E75" s="101">
        <f>SUMIFS('Entrate - Altri costi'!$AE$6:$AE$251,'Entrate - Altri costi'!$B$6:$B$251,$A75,'Entrate - Altri costi'!$C$6:$C$251,C$2)</f>
        <v>0</v>
      </c>
      <c r="F75" s="135">
        <v>0</v>
      </c>
      <c r="G75" s="139">
        <f>SUMIFS('Entrate - Altri costi'!$W$6:$W$251,'Entrate - Altri costi'!$B$6:$B$251,$A75,'Entrate - Altri costi'!$C$6:$C$251,F$2)</f>
        <v>0</v>
      </c>
      <c r="H75" s="101">
        <f>SUMIFS('Entrate - Altri costi'!$AE$6:$AE$251,'Entrate - Altri costi'!$B$6:$B$251,$A75,'Entrate - Altri costi'!$C$6:$C$251,F$2)</f>
        <v>0</v>
      </c>
      <c r="I75" s="135">
        <v>0</v>
      </c>
      <c r="J75" s="139">
        <f>SUMIFS('Entrate - Altri costi'!$W$6:$W$251,'Entrate - Altri costi'!$B$6:$B$251,$A75,'Entrate - Altri costi'!$C$6:$C$251,I$2)</f>
        <v>0</v>
      </c>
      <c r="K75" s="101">
        <f>SUMIFS('Entrate - Altri costi'!$AE$6:$AE$251,'Entrate - Altri costi'!$B$6:$B$251,$A75,'Entrate - Altri costi'!$C$6:$C$251,I$2)</f>
        <v>0</v>
      </c>
      <c r="L75" s="135">
        <v>0</v>
      </c>
      <c r="M75" s="139">
        <f>SUMIFS('Entrate - Altri costi'!$W$6:$W$251,'Entrate - Altri costi'!$B$6:$B$251,$A75,'Entrate - Altri costi'!$C$6:$C$251,L$2)</f>
        <v>0</v>
      </c>
      <c r="N75" s="101">
        <f>SUMIFS('Entrate - Altri costi'!$AE$6:$AE$251,'Entrate - Altri costi'!$B$6:$B$251,$A75,'Entrate - Altri costi'!$C$6:$C$251,L$2)</f>
        <v>0</v>
      </c>
      <c r="O75" s="135">
        <v>0</v>
      </c>
      <c r="P75" s="139">
        <f>SUMIFS('Entrate - Altri costi'!$W$6:$W$251,'Entrate - Altri costi'!$B$6:$B$251,$A75,'Entrate - Altri costi'!$C$6:$C$251,O$2)</f>
        <v>0</v>
      </c>
      <c r="Q75" s="101">
        <f>SUMIFS('Entrate - Altri costi'!$AE$6:$AE$251,'Entrate - Altri costi'!$B$6:$B$251,$A75,'Entrate - Altri costi'!$C$6:$C$251,O$2)</f>
        <v>0</v>
      </c>
      <c r="R75" s="120">
        <f t="shared" si="58"/>
        <v>0</v>
      </c>
      <c r="S75" s="139">
        <f t="shared" si="59"/>
        <v>0</v>
      </c>
      <c r="T75" s="103">
        <f t="shared" si="60"/>
        <v>0</v>
      </c>
    </row>
    <row r="76" spans="1:20" s="221" customFormat="1" ht="12" x14ac:dyDescent="0.2">
      <c r="A76" s="213"/>
      <c r="B76" s="254" t="s">
        <v>661</v>
      </c>
      <c r="C76" s="112">
        <f>SUM(C66:C75)</f>
        <v>0</v>
      </c>
      <c r="D76" s="112">
        <f>SUM(D66:D75)</f>
        <v>0</v>
      </c>
      <c r="E76" s="112">
        <f t="shared" ref="E76:S76" si="61">SUM(E66:E75)</f>
        <v>0</v>
      </c>
      <c r="F76" s="112">
        <f>SUM(F66:F75)</f>
        <v>0</v>
      </c>
      <c r="G76" s="112">
        <f>SUM(G66:G75)</f>
        <v>0</v>
      </c>
      <c r="H76" s="112">
        <f t="shared" ref="H76" si="62">SUM(H66:H75)</f>
        <v>0</v>
      </c>
      <c r="I76" s="112">
        <f>SUM(I66:I75)</f>
        <v>0</v>
      </c>
      <c r="J76" s="112">
        <f>SUM(J66:J75)</f>
        <v>0</v>
      </c>
      <c r="K76" s="112">
        <f t="shared" ref="K76" si="63">SUM(K66:K75)</f>
        <v>0</v>
      </c>
      <c r="L76" s="112">
        <f>SUM(L66:L75)</f>
        <v>0</v>
      </c>
      <c r="M76" s="112">
        <f>SUM(M66:M75)</f>
        <v>0</v>
      </c>
      <c r="N76" s="112">
        <f t="shared" ref="N76" si="64">SUM(N66:N75)</f>
        <v>0</v>
      </c>
      <c r="O76" s="112">
        <f>SUM(O66:O75)</f>
        <v>0</v>
      </c>
      <c r="P76" s="112">
        <f>SUM(P66:P75)</f>
        <v>0</v>
      </c>
      <c r="Q76" s="112">
        <f t="shared" ref="Q76" si="65">SUM(Q66:Q75)</f>
        <v>0</v>
      </c>
      <c r="R76" s="112">
        <f t="shared" si="61"/>
        <v>0</v>
      </c>
      <c r="S76" s="112">
        <f t="shared" si="61"/>
        <v>0</v>
      </c>
      <c r="T76" s="112">
        <f>SUM(T66:T75)</f>
        <v>0</v>
      </c>
    </row>
    <row r="77" spans="1:20" s="221" customFormat="1" ht="24" x14ac:dyDescent="0.2">
      <c r="A77" s="173" t="s">
        <v>180</v>
      </c>
      <c r="B77" s="95" t="s">
        <v>61</v>
      </c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29"/>
      <c r="S77" s="114"/>
      <c r="T77" s="128"/>
    </row>
    <row r="78" spans="1:20" s="221" customFormat="1" ht="12" x14ac:dyDescent="0.2">
      <c r="A78" s="173" t="s">
        <v>153</v>
      </c>
      <c r="B78" s="127" t="s">
        <v>37</v>
      </c>
      <c r="C78" s="135">
        <v>0</v>
      </c>
      <c r="D78" s="139">
        <f>SUMIFS('Entrate - Altri costi'!$W$6:$W$251,'Entrate - Altri costi'!$B$6:$B$251,$A78,'Entrate - Altri costi'!$C$6:$C$251,C$2)</f>
        <v>0</v>
      </c>
      <c r="E78" s="101">
        <f>SUMIFS('Entrate - Altri costi'!$AE$6:$AE$251,'Entrate - Altri costi'!$B$6:$B$251,$A78,'Entrate - Altri costi'!$C$6:$C$251,C$2)</f>
        <v>0</v>
      </c>
      <c r="F78" s="135">
        <v>0</v>
      </c>
      <c r="G78" s="139">
        <f>SUMIFS('Entrate - Altri costi'!$W$6:$W$251,'Entrate - Altri costi'!$B$6:$B$251,$A78,'Entrate - Altri costi'!$C$6:$C$251,F$2)</f>
        <v>0</v>
      </c>
      <c r="H78" s="101">
        <f>SUMIFS('Entrate - Altri costi'!$AE$6:$AE$251,'Entrate - Altri costi'!$B$6:$B$251,$A78,'Entrate - Altri costi'!$C$6:$C$251,F$2)</f>
        <v>0</v>
      </c>
      <c r="I78" s="135">
        <v>0</v>
      </c>
      <c r="J78" s="139">
        <f>SUMIFS('Entrate - Altri costi'!$W$6:$W$251,'Entrate - Altri costi'!$B$6:$B$251,$A78,'Entrate - Altri costi'!$C$6:$C$251,I$2)</f>
        <v>0</v>
      </c>
      <c r="K78" s="101">
        <f>SUMIFS('Entrate - Altri costi'!$AE$6:$AE$251,'Entrate - Altri costi'!$B$6:$B$251,$A78,'Entrate - Altri costi'!$C$6:$C$251,I$2)</f>
        <v>0</v>
      </c>
      <c r="L78" s="135">
        <v>0</v>
      </c>
      <c r="M78" s="139">
        <f>SUMIFS('Entrate - Altri costi'!$W$6:$W$251,'Entrate - Altri costi'!$B$6:$B$251,$A78,'Entrate - Altri costi'!$C$6:$C$251,L$2)</f>
        <v>0</v>
      </c>
      <c r="N78" s="101">
        <f>SUMIFS('Entrate - Altri costi'!$AE$6:$AE$251,'Entrate - Altri costi'!$B$6:$B$251,$A78,'Entrate - Altri costi'!$C$6:$C$251,L$2)</f>
        <v>0</v>
      </c>
      <c r="O78" s="135">
        <v>0</v>
      </c>
      <c r="P78" s="139">
        <f>SUMIFS('Entrate - Altri costi'!$W$6:$W$251,'Entrate - Altri costi'!$B$6:$B$251,$A78,'Entrate - Altri costi'!$C$6:$C$251,O$2)</f>
        <v>0</v>
      </c>
      <c r="Q78" s="101">
        <f>SUMIFS('Entrate - Altri costi'!$AE$6:$AE$251,'Entrate - Altri costi'!$B$6:$B$251,$A78,'Entrate - Altri costi'!$C$6:$C$251,O$2)</f>
        <v>0</v>
      </c>
      <c r="R78" s="120">
        <f t="shared" ref="R78:R83" si="66">SUM(C78+F78+I78+L78+O78)</f>
        <v>0</v>
      </c>
      <c r="S78" s="139">
        <f t="shared" ref="S78:S83" si="67">SUM(D78+G78+J78+M78+P78)</f>
        <v>0</v>
      </c>
      <c r="T78" s="103">
        <f t="shared" ref="T78:T83" si="68">SUM(E78+H78+K78+N78+Q78)</f>
        <v>0</v>
      </c>
    </row>
    <row r="79" spans="1:20" s="221" customFormat="1" ht="24" x14ac:dyDescent="0.2">
      <c r="A79" s="173" t="s">
        <v>181</v>
      </c>
      <c r="B79" s="127" t="s">
        <v>38</v>
      </c>
      <c r="C79" s="135">
        <v>0</v>
      </c>
      <c r="D79" s="139">
        <f>SUMIFS('Entrate - Altri costi'!$W$6:$W$251,'Entrate - Altri costi'!$B$6:$B$251,$A79,'Entrate - Altri costi'!$C$6:$C$251,C$2)</f>
        <v>0</v>
      </c>
      <c r="E79" s="101">
        <f>SUMIFS('Entrate - Altri costi'!$AE$6:$AE$251,'Entrate - Altri costi'!$B$6:$B$251,$A79,'Entrate - Altri costi'!$C$6:$C$251,C$2)</f>
        <v>0</v>
      </c>
      <c r="F79" s="135">
        <v>0</v>
      </c>
      <c r="G79" s="139">
        <f>SUMIFS('Entrate - Altri costi'!$W$6:$W$251,'Entrate - Altri costi'!$B$6:$B$251,$A79,'Entrate - Altri costi'!$C$6:$C$251,F$2)</f>
        <v>0</v>
      </c>
      <c r="H79" s="101">
        <f>SUMIFS('Entrate - Altri costi'!$AE$6:$AE$251,'Entrate - Altri costi'!$B$6:$B$251,$A79,'Entrate - Altri costi'!$C$6:$C$251,F$2)</f>
        <v>0</v>
      </c>
      <c r="I79" s="135">
        <v>0</v>
      </c>
      <c r="J79" s="139">
        <f>SUMIFS('Entrate - Altri costi'!$W$6:$W$251,'Entrate - Altri costi'!$B$6:$B$251,$A79,'Entrate - Altri costi'!$C$6:$C$251,I$2)</f>
        <v>0</v>
      </c>
      <c r="K79" s="101">
        <f>SUMIFS('Entrate - Altri costi'!$AE$6:$AE$251,'Entrate - Altri costi'!$B$6:$B$251,$A79,'Entrate - Altri costi'!$C$6:$C$251,I$2)</f>
        <v>0</v>
      </c>
      <c r="L79" s="135">
        <v>0</v>
      </c>
      <c r="M79" s="139">
        <f>SUMIFS('Entrate - Altri costi'!$W$6:$W$251,'Entrate - Altri costi'!$B$6:$B$251,$A79,'Entrate - Altri costi'!$C$6:$C$251,L$2)</f>
        <v>0</v>
      </c>
      <c r="N79" s="101">
        <f>SUMIFS('Entrate - Altri costi'!$AE$6:$AE$251,'Entrate - Altri costi'!$B$6:$B$251,$A79,'Entrate - Altri costi'!$C$6:$C$251,L$2)</f>
        <v>0</v>
      </c>
      <c r="O79" s="135">
        <v>0</v>
      </c>
      <c r="P79" s="139">
        <f>SUMIFS('Entrate - Altri costi'!$W$6:$W$251,'Entrate - Altri costi'!$B$6:$B$251,$A79,'Entrate - Altri costi'!$C$6:$C$251,O$2)</f>
        <v>0</v>
      </c>
      <c r="Q79" s="101">
        <f>SUMIFS('Entrate - Altri costi'!$AE$6:$AE$251,'Entrate - Altri costi'!$B$6:$B$251,$A79,'Entrate - Altri costi'!$C$6:$C$251,O$2)</f>
        <v>0</v>
      </c>
      <c r="R79" s="120">
        <f t="shared" si="66"/>
        <v>0</v>
      </c>
      <c r="S79" s="139">
        <f t="shared" si="67"/>
        <v>0</v>
      </c>
      <c r="T79" s="103">
        <f t="shared" si="68"/>
        <v>0</v>
      </c>
    </row>
    <row r="80" spans="1:20" s="221" customFormat="1" ht="24" x14ac:dyDescent="0.2">
      <c r="A80" s="173" t="s">
        <v>154</v>
      </c>
      <c r="B80" s="127" t="s">
        <v>89</v>
      </c>
      <c r="C80" s="135">
        <v>0</v>
      </c>
      <c r="D80" s="139">
        <f>SUMIFS('Entrate - Altri costi'!$W$6:$W$251,'Entrate - Altri costi'!$B$6:$B$251,$A80,'Entrate - Altri costi'!$C$6:$C$251,C$2)</f>
        <v>0</v>
      </c>
      <c r="E80" s="101">
        <f>SUMIFS('Entrate - Altri costi'!$AE$6:$AE$251,'Entrate - Altri costi'!$B$6:$B$251,$A80,'Entrate - Altri costi'!$C$6:$C$251,C$2)</f>
        <v>0</v>
      </c>
      <c r="F80" s="135">
        <v>0</v>
      </c>
      <c r="G80" s="139">
        <f>SUMIFS('Entrate - Altri costi'!$W$6:$W$251,'Entrate - Altri costi'!$B$6:$B$251,$A80,'Entrate - Altri costi'!$C$6:$C$251,F$2)</f>
        <v>0</v>
      </c>
      <c r="H80" s="101">
        <f>SUMIFS('Entrate - Altri costi'!$AE$6:$AE$251,'Entrate - Altri costi'!$B$6:$B$251,$A80,'Entrate - Altri costi'!$C$6:$C$251,F$2)</f>
        <v>0</v>
      </c>
      <c r="I80" s="135">
        <v>0</v>
      </c>
      <c r="J80" s="139">
        <f>SUMIFS('Entrate - Altri costi'!$W$6:$W$251,'Entrate - Altri costi'!$B$6:$B$251,$A80,'Entrate - Altri costi'!$C$6:$C$251,I$2)</f>
        <v>0</v>
      </c>
      <c r="K80" s="101">
        <f>SUMIFS('Entrate - Altri costi'!$AE$6:$AE$251,'Entrate - Altri costi'!$B$6:$B$251,$A80,'Entrate - Altri costi'!$C$6:$C$251,I$2)</f>
        <v>0</v>
      </c>
      <c r="L80" s="135">
        <v>0</v>
      </c>
      <c r="M80" s="139">
        <f>SUMIFS('Entrate - Altri costi'!$W$6:$W$251,'Entrate - Altri costi'!$B$6:$B$251,$A80,'Entrate - Altri costi'!$C$6:$C$251,L$2)</f>
        <v>0</v>
      </c>
      <c r="N80" s="101">
        <f>SUMIFS('Entrate - Altri costi'!$AE$6:$AE$251,'Entrate - Altri costi'!$B$6:$B$251,$A80,'Entrate - Altri costi'!$C$6:$C$251,L$2)</f>
        <v>0</v>
      </c>
      <c r="O80" s="135">
        <v>0</v>
      </c>
      <c r="P80" s="139">
        <f>SUMIFS('Entrate - Altri costi'!$W$6:$W$251,'Entrate - Altri costi'!$B$6:$B$251,$A80,'Entrate - Altri costi'!$C$6:$C$251,O$2)</f>
        <v>0</v>
      </c>
      <c r="Q80" s="101">
        <f>SUMIFS('Entrate - Altri costi'!$AE$6:$AE$251,'Entrate - Altri costi'!$B$6:$B$251,$A80,'Entrate - Altri costi'!$C$6:$C$251,O$2)</f>
        <v>0</v>
      </c>
      <c r="R80" s="120">
        <f t="shared" si="66"/>
        <v>0</v>
      </c>
      <c r="S80" s="139">
        <f t="shared" si="67"/>
        <v>0</v>
      </c>
      <c r="T80" s="103">
        <f t="shared" si="68"/>
        <v>0</v>
      </c>
    </row>
    <row r="81" spans="1:20" s="221" customFormat="1" ht="12" x14ac:dyDescent="0.2">
      <c r="A81" s="173" t="s">
        <v>182</v>
      </c>
      <c r="B81" s="127" t="s">
        <v>90</v>
      </c>
      <c r="C81" s="135">
        <v>0</v>
      </c>
      <c r="D81" s="139">
        <f>SUMIFS('Entrate - Altri costi'!$W$6:$W$251,'Entrate - Altri costi'!$B$6:$B$251,$A81,'Entrate - Altri costi'!$C$6:$C$251,C$2)</f>
        <v>0</v>
      </c>
      <c r="E81" s="101">
        <f>SUMIFS('Entrate - Altri costi'!$AE$6:$AE$251,'Entrate - Altri costi'!$B$6:$B$251,$A81,'Entrate - Altri costi'!$C$6:$C$251,C$2)</f>
        <v>0</v>
      </c>
      <c r="F81" s="135">
        <v>0</v>
      </c>
      <c r="G81" s="139">
        <f>SUMIFS('Entrate - Altri costi'!$W$6:$W$251,'Entrate - Altri costi'!$B$6:$B$251,$A81,'Entrate - Altri costi'!$C$6:$C$251,F$2)</f>
        <v>0</v>
      </c>
      <c r="H81" s="101">
        <f>SUMIFS('Entrate - Altri costi'!$AE$6:$AE$251,'Entrate - Altri costi'!$B$6:$B$251,$A81,'Entrate - Altri costi'!$C$6:$C$251,F$2)</f>
        <v>0</v>
      </c>
      <c r="I81" s="135">
        <v>0</v>
      </c>
      <c r="J81" s="139">
        <f>SUMIFS('Entrate - Altri costi'!$W$6:$W$251,'Entrate - Altri costi'!$B$6:$B$251,$A81,'Entrate - Altri costi'!$C$6:$C$251,I$2)</f>
        <v>0</v>
      </c>
      <c r="K81" s="101">
        <f>SUMIFS('Entrate - Altri costi'!$AE$6:$AE$251,'Entrate - Altri costi'!$B$6:$B$251,$A81,'Entrate - Altri costi'!$C$6:$C$251,I$2)</f>
        <v>0</v>
      </c>
      <c r="L81" s="135">
        <v>0</v>
      </c>
      <c r="M81" s="139">
        <f>SUMIFS('Entrate - Altri costi'!$W$6:$W$251,'Entrate - Altri costi'!$B$6:$B$251,$A81,'Entrate - Altri costi'!$C$6:$C$251,L$2)</f>
        <v>0</v>
      </c>
      <c r="N81" s="101">
        <f>SUMIFS('Entrate - Altri costi'!$AE$6:$AE$251,'Entrate - Altri costi'!$B$6:$B$251,$A81,'Entrate - Altri costi'!$C$6:$C$251,L$2)</f>
        <v>0</v>
      </c>
      <c r="O81" s="135">
        <v>0</v>
      </c>
      <c r="P81" s="139">
        <f>SUMIFS('Entrate - Altri costi'!$W$6:$W$251,'Entrate - Altri costi'!$B$6:$B$251,$A81,'Entrate - Altri costi'!$C$6:$C$251,O$2)</f>
        <v>0</v>
      </c>
      <c r="Q81" s="101">
        <f>SUMIFS('Entrate - Altri costi'!$AE$6:$AE$251,'Entrate - Altri costi'!$B$6:$B$251,$A81,'Entrate - Altri costi'!$C$6:$C$251,O$2)</f>
        <v>0</v>
      </c>
      <c r="R81" s="120">
        <f t="shared" si="66"/>
        <v>0</v>
      </c>
      <c r="S81" s="139">
        <f t="shared" si="67"/>
        <v>0</v>
      </c>
      <c r="T81" s="103">
        <f t="shared" si="68"/>
        <v>0</v>
      </c>
    </row>
    <row r="82" spans="1:20" s="221" customFormat="1" ht="12" x14ac:dyDescent="0.2">
      <c r="A82" s="173" t="s">
        <v>179</v>
      </c>
      <c r="B82" s="127" t="s">
        <v>39</v>
      </c>
      <c r="C82" s="135">
        <v>0</v>
      </c>
      <c r="D82" s="139">
        <f>SUMIFS('Entrate - Altri costi'!$W$6:$W$251,'Entrate - Altri costi'!$B$6:$B$251,$A82,'Entrate - Altri costi'!$C$6:$C$251,C$2)</f>
        <v>0</v>
      </c>
      <c r="E82" s="101">
        <f>SUMIFS('Entrate - Altri costi'!$AE$6:$AE$251,'Entrate - Altri costi'!$B$6:$B$251,$A82,'Entrate - Altri costi'!$C$6:$C$251,C$2)</f>
        <v>0</v>
      </c>
      <c r="F82" s="135">
        <v>0</v>
      </c>
      <c r="G82" s="139">
        <f>SUMIFS('Entrate - Altri costi'!$W$6:$W$251,'Entrate - Altri costi'!$B$6:$B$251,$A82,'Entrate - Altri costi'!$C$6:$C$251,F$2)</f>
        <v>0</v>
      </c>
      <c r="H82" s="101">
        <f>SUMIFS('Entrate - Altri costi'!$AE$6:$AE$251,'Entrate - Altri costi'!$B$6:$B$251,$A82,'Entrate - Altri costi'!$C$6:$C$251,F$2)</f>
        <v>0</v>
      </c>
      <c r="I82" s="135">
        <v>0</v>
      </c>
      <c r="J82" s="139">
        <f>SUMIFS('Entrate - Altri costi'!$W$6:$W$251,'Entrate - Altri costi'!$B$6:$B$251,$A82,'Entrate - Altri costi'!$C$6:$C$251,I$2)</f>
        <v>0</v>
      </c>
      <c r="K82" s="101">
        <f>SUMIFS('Entrate - Altri costi'!$AE$6:$AE$251,'Entrate - Altri costi'!$B$6:$B$251,$A82,'Entrate - Altri costi'!$C$6:$C$251,I$2)</f>
        <v>0</v>
      </c>
      <c r="L82" s="135">
        <v>0</v>
      </c>
      <c r="M82" s="139">
        <f>SUMIFS('Entrate - Altri costi'!$W$6:$W$251,'Entrate - Altri costi'!$B$6:$B$251,$A82,'Entrate - Altri costi'!$C$6:$C$251,L$2)</f>
        <v>0</v>
      </c>
      <c r="N82" s="101">
        <f>SUMIFS('Entrate - Altri costi'!$AE$6:$AE$251,'Entrate - Altri costi'!$B$6:$B$251,$A82,'Entrate - Altri costi'!$C$6:$C$251,L$2)</f>
        <v>0</v>
      </c>
      <c r="O82" s="135">
        <v>0</v>
      </c>
      <c r="P82" s="139">
        <f>SUMIFS('Entrate - Altri costi'!$W$6:$W$251,'Entrate - Altri costi'!$B$6:$B$251,$A82,'Entrate - Altri costi'!$C$6:$C$251,O$2)</f>
        <v>0</v>
      </c>
      <c r="Q82" s="101">
        <f>SUMIFS('Entrate - Altri costi'!$AE$6:$AE$251,'Entrate - Altri costi'!$B$6:$B$251,$A82,'Entrate - Altri costi'!$C$6:$C$251,O$2)</f>
        <v>0</v>
      </c>
      <c r="R82" s="120">
        <f t="shared" si="66"/>
        <v>0</v>
      </c>
      <c r="S82" s="139">
        <f t="shared" si="67"/>
        <v>0</v>
      </c>
      <c r="T82" s="103">
        <f t="shared" si="68"/>
        <v>0</v>
      </c>
    </row>
    <row r="83" spans="1:20" s="221" customFormat="1" ht="24" x14ac:dyDescent="0.2">
      <c r="A83" s="173" t="s">
        <v>183</v>
      </c>
      <c r="B83" s="108" t="s">
        <v>91</v>
      </c>
      <c r="C83" s="135">
        <v>0</v>
      </c>
      <c r="D83" s="139">
        <f>SUMIFS('Entrate - Altri costi'!$W$6:$W$251,'Entrate - Altri costi'!$B$6:$B$251,$A83,'Entrate - Altri costi'!$C$6:$C$251,C$2)</f>
        <v>0</v>
      </c>
      <c r="E83" s="101">
        <f>SUMIFS('Entrate - Altri costi'!$AE$6:$AE$251,'Entrate - Altri costi'!$B$6:$B$251,$A83,'Entrate - Altri costi'!$C$6:$C$251,C$2)</f>
        <v>0</v>
      </c>
      <c r="F83" s="135">
        <v>0</v>
      </c>
      <c r="G83" s="139">
        <f>SUMIFS('Entrate - Altri costi'!$W$6:$W$251,'Entrate - Altri costi'!$B$6:$B$251,$A83,'Entrate - Altri costi'!$C$6:$C$251,F$2)</f>
        <v>0</v>
      </c>
      <c r="H83" s="101">
        <f>SUMIFS('Entrate - Altri costi'!$AE$6:$AE$251,'Entrate - Altri costi'!$B$6:$B$251,$A83,'Entrate - Altri costi'!$C$6:$C$251,F$2)</f>
        <v>0</v>
      </c>
      <c r="I83" s="135">
        <v>0</v>
      </c>
      <c r="J83" s="139">
        <f>SUMIFS('Entrate - Altri costi'!$W$6:$W$251,'Entrate - Altri costi'!$B$6:$B$251,$A83,'Entrate - Altri costi'!$C$6:$C$251,I$2)</f>
        <v>0</v>
      </c>
      <c r="K83" s="101">
        <f>SUMIFS('Entrate - Altri costi'!$AE$6:$AE$251,'Entrate - Altri costi'!$B$6:$B$251,$A83,'Entrate - Altri costi'!$C$6:$C$251,I$2)</f>
        <v>0</v>
      </c>
      <c r="L83" s="135">
        <v>0</v>
      </c>
      <c r="M83" s="139">
        <f>SUMIFS('Entrate - Altri costi'!$W$6:$W$251,'Entrate - Altri costi'!$B$6:$B$251,$A83,'Entrate - Altri costi'!$C$6:$C$251,L$2)</f>
        <v>0</v>
      </c>
      <c r="N83" s="101">
        <f>SUMIFS('Entrate - Altri costi'!$AE$6:$AE$251,'Entrate - Altri costi'!$B$6:$B$251,$A83,'Entrate - Altri costi'!$C$6:$C$251,L$2)</f>
        <v>0</v>
      </c>
      <c r="O83" s="135">
        <v>0</v>
      </c>
      <c r="P83" s="139">
        <f>SUMIFS('Entrate - Altri costi'!$W$6:$W$251,'Entrate - Altri costi'!$B$6:$B$251,$A83,'Entrate - Altri costi'!$C$6:$C$251,O$2)</f>
        <v>0</v>
      </c>
      <c r="Q83" s="101">
        <f>SUMIFS('Entrate - Altri costi'!$AE$6:$AE$251,'Entrate - Altri costi'!$B$6:$B$251,$A83,'Entrate - Altri costi'!$C$6:$C$251,O$2)</f>
        <v>0</v>
      </c>
      <c r="R83" s="120">
        <f t="shared" si="66"/>
        <v>0</v>
      </c>
      <c r="S83" s="139">
        <f t="shared" si="67"/>
        <v>0</v>
      </c>
      <c r="T83" s="103">
        <f t="shared" si="68"/>
        <v>0</v>
      </c>
    </row>
    <row r="84" spans="1:20" s="221" customFormat="1" ht="12" x14ac:dyDescent="0.2">
      <c r="A84" s="213"/>
      <c r="B84" s="111" t="s">
        <v>40</v>
      </c>
      <c r="C84" s="122">
        <f>SUM(C78:C83)</f>
        <v>0</v>
      </c>
      <c r="D84" s="122">
        <f>SUM(D78:D83)</f>
        <v>0</v>
      </c>
      <c r="E84" s="122">
        <f t="shared" ref="E84:S84" si="69">SUM(E78:E83)</f>
        <v>0</v>
      </c>
      <c r="F84" s="122">
        <f>SUM(F78:F83)</f>
        <v>0</v>
      </c>
      <c r="G84" s="122">
        <f>SUM(G78:G83)</f>
        <v>0</v>
      </c>
      <c r="H84" s="122">
        <f t="shared" ref="H84" si="70">SUM(H78:H83)</f>
        <v>0</v>
      </c>
      <c r="I84" s="122">
        <f>SUM(I78:I83)</f>
        <v>0</v>
      </c>
      <c r="J84" s="122">
        <f>SUM(J78:J83)</f>
        <v>0</v>
      </c>
      <c r="K84" s="122">
        <f t="shared" ref="K84" si="71">SUM(K78:K83)</f>
        <v>0</v>
      </c>
      <c r="L84" s="122">
        <f>SUM(L78:L83)</f>
        <v>0</v>
      </c>
      <c r="M84" s="122">
        <f>SUM(M78:M83)</f>
        <v>0</v>
      </c>
      <c r="N84" s="122">
        <f t="shared" ref="N84" si="72">SUM(N78:N83)</f>
        <v>0</v>
      </c>
      <c r="O84" s="122">
        <f>SUM(O78:O83)</f>
        <v>0</v>
      </c>
      <c r="P84" s="122">
        <f>SUM(P78:P83)</f>
        <v>0</v>
      </c>
      <c r="Q84" s="122">
        <f t="shared" ref="Q84" si="73">SUM(Q78:Q83)</f>
        <v>0</v>
      </c>
      <c r="R84" s="122">
        <f t="shared" si="69"/>
        <v>0</v>
      </c>
      <c r="S84" s="122">
        <f t="shared" si="69"/>
        <v>0</v>
      </c>
      <c r="T84" s="122">
        <f>SUM(T78:T83)</f>
        <v>0</v>
      </c>
    </row>
    <row r="85" spans="1:20" s="221" customFormat="1" ht="12" x14ac:dyDescent="0.2">
      <c r="A85" s="173" t="s">
        <v>155</v>
      </c>
      <c r="B85" s="171" t="s">
        <v>553</v>
      </c>
      <c r="C85" s="130"/>
      <c r="D85" s="130"/>
      <c r="E85" s="130"/>
      <c r="F85" s="131"/>
      <c r="G85" s="130"/>
      <c r="H85" s="130"/>
      <c r="I85" s="131"/>
      <c r="J85" s="130"/>
      <c r="K85" s="130"/>
      <c r="L85" s="131"/>
      <c r="M85" s="130"/>
      <c r="N85" s="130"/>
      <c r="O85" s="131"/>
      <c r="P85" s="130"/>
      <c r="Q85" s="130"/>
      <c r="R85" s="132"/>
      <c r="S85" s="130"/>
      <c r="T85" s="133"/>
    </row>
    <row r="86" spans="1:20" s="221" customFormat="1" ht="12" x14ac:dyDescent="0.2">
      <c r="A86" s="173" t="s">
        <v>633</v>
      </c>
      <c r="B86" s="230" t="s">
        <v>554</v>
      </c>
      <c r="C86" s="135">
        <v>0</v>
      </c>
      <c r="D86" s="139">
        <f>SUMIFS('Entrate - Altri costi'!$W$6:$W$251,'Entrate - Altri costi'!$B$6:$B$251,$A86,'Entrate - Altri costi'!$C$6:$C$251,C$2)</f>
        <v>0</v>
      </c>
      <c r="E86" s="101">
        <f>SUMIFS('Entrate - Altri costi'!$AE$6:$AE$251,'Entrate - Altri costi'!$B$6:$B$251,$A86,'Entrate - Altri costi'!$C$6:$C$251,C$2)</f>
        <v>0</v>
      </c>
      <c r="F86" s="135">
        <v>0</v>
      </c>
      <c r="G86" s="139">
        <f>SUMIFS('Entrate - Altri costi'!$W$6:$W$251,'Entrate - Altri costi'!$B$6:$B$251,$A86,'Entrate - Altri costi'!$C$6:$C$251,F$2)</f>
        <v>0</v>
      </c>
      <c r="H86" s="101">
        <f>SUMIFS('Entrate - Altri costi'!$AE$6:$AE$251,'Entrate - Altri costi'!$B$6:$B$251,$A86,'Entrate - Altri costi'!$C$6:$C$251,F$2)</f>
        <v>0</v>
      </c>
      <c r="I86" s="135">
        <v>0</v>
      </c>
      <c r="J86" s="139">
        <f>SUMIFS('Entrate - Altri costi'!$W$6:$W$251,'Entrate - Altri costi'!$B$6:$B$251,$A86,'Entrate - Altri costi'!$C$6:$C$251,I$2)</f>
        <v>0</v>
      </c>
      <c r="K86" s="101">
        <f>SUMIFS('Entrate - Altri costi'!$AE$6:$AE$251,'Entrate - Altri costi'!$B$6:$B$251,$A86,'Entrate - Altri costi'!$C$6:$C$251,I$2)</f>
        <v>0</v>
      </c>
      <c r="L86" s="135">
        <v>0</v>
      </c>
      <c r="M86" s="139">
        <f>SUMIFS('Entrate - Altri costi'!$W$6:$W$251,'Entrate - Altri costi'!$B$6:$B$251,$A86,'Entrate - Altri costi'!$C$6:$C$251,L$2)</f>
        <v>0</v>
      </c>
      <c r="N86" s="101">
        <f>SUMIFS('Entrate - Altri costi'!$AE$6:$AE$251,'Entrate - Altri costi'!$B$6:$B$251,$A86,'Entrate - Altri costi'!$C$6:$C$251,L$2)</f>
        <v>0</v>
      </c>
      <c r="O86" s="135">
        <v>0</v>
      </c>
      <c r="P86" s="139">
        <f>SUMIFS('Entrate - Altri costi'!$W$6:$W$251,'Entrate - Altri costi'!$B$6:$B$251,$A86,'Entrate - Altri costi'!$C$6:$C$251,O$2)</f>
        <v>0</v>
      </c>
      <c r="Q86" s="101">
        <f>SUMIFS('Entrate - Altri costi'!$AE$6:$AE$251,'Entrate - Altri costi'!$B$6:$B$251,$A86,'Entrate - Altri costi'!$C$6:$C$251,O$2)</f>
        <v>0</v>
      </c>
      <c r="R86" s="120">
        <f t="shared" ref="R86:T90" si="74">SUM(C86+F86+I86+L86+O86)</f>
        <v>0</v>
      </c>
      <c r="S86" s="139">
        <f t="shared" si="74"/>
        <v>0</v>
      </c>
      <c r="T86" s="103">
        <f t="shared" si="74"/>
        <v>0</v>
      </c>
    </row>
    <row r="87" spans="1:20" s="221" customFormat="1" ht="12" x14ac:dyDescent="0.2">
      <c r="A87" s="173" t="s">
        <v>634</v>
      </c>
      <c r="B87" s="230" t="s">
        <v>555</v>
      </c>
      <c r="C87" s="135">
        <v>0</v>
      </c>
      <c r="D87" s="139">
        <f>SUMIFS('Entrate - Altri costi'!$W$6:$W$251,'Entrate - Altri costi'!$B$6:$B$251,$A87,'Entrate - Altri costi'!$C$6:$C$251,C$2)</f>
        <v>0</v>
      </c>
      <c r="E87" s="101">
        <f>SUMIFS('Entrate - Altri costi'!$AE$6:$AE$251,'Entrate - Altri costi'!$B$6:$B$251,$A87,'Entrate - Altri costi'!$C$6:$C$251,C$2)</f>
        <v>0</v>
      </c>
      <c r="F87" s="135">
        <v>0</v>
      </c>
      <c r="G87" s="139">
        <f>SUMIFS('Entrate - Altri costi'!$W$6:$W$251,'Entrate - Altri costi'!$B$6:$B$251,$A87,'Entrate - Altri costi'!$C$6:$C$251,F$2)</f>
        <v>0</v>
      </c>
      <c r="H87" s="101">
        <f>SUMIFS('Entrate - Altri costi'!$AE$6:$AE$251,'Entrate - Altri costi'!$B$6:$B$251,$A87,'Entrate - Altri costi'!$C$6:$C$251,F$2)</f>
        <v>0</v>
      </c>
      <c r="I87" s="135">
        <v>0</v>
      </c>
      <c r="J87" s="139">
        <f>SUMIFS('Entrate - Altri costi'!$W$6:$W$251,'Entrate - Altri costi'!$B$6:$B$251,$A87,'Entrate - Altri costi'!$C$6:$C$251,I$2)</f>
        <v>0</v>
      </c>
      <c r="K87" s="101">
        <f>SUMIFS('Entrate - Altri costi'!$AE$6:$AE$251,'Entrate - Altri costi'!$B$6:$B$251,$A87,'Entrate - Altri costi'!$C$6:$C$251,I$2)</f>
        <v>0</v>
      </c>
      <c r="L87" s="135">
        <v>0</v>
      </c>
      <c r="M87" s="139">
        <f>SUMIFS('Entrate - Altri costi'!$W$6:$W$251,'Entrate - Altri costi'!$B$6:$B$251,$A87,'Entrate - Altri costi'!$C$6:$C$251,L$2)</f>
        <v>0</v>
      </c>
      <c r="N87" s="101">
        <f>SUMIFS('Entrate - Altri costi'!$AE$6:$AE$251,'Entrate - Altri costi'!$B$6:$B$251,$A87,'Entrate - Altri costi'!$C$6:$C$251,L$2)</f>
        <v>0</v>
      </c>
      <c r="O87" s="135">
        <v>0</v>
      </c>
      <c r="P87" s="139">
        <f>SUMIFS('Entrate - Altri costi'!$W$6:$W$251,'Entrate - Altri costi'!$B$6:$B$251,$A87,'Entrate - Altri costi'!$C$6:$C$251,O$2)</f>
        <v>0</v>
      </c>
      <c r="Q87" s="101">
        <f>SUMIFS('Entrate - Altri costi'!$AE$6:$AE$251,'Entrate - Altri costi'!$B$6:$B$251,$A87,'Entrate - Altri costi'!$C$6:$C$251,O$2)</f>
        <v>0</v>
      </c>
      <c r="R87" s="120">
        <f t="shared" si="74"/>
        <v>0</v>
      </c>
      <c r="S87" s="139">
        <f t="shared" si="74"/>
        <v>0</v>
      </c>
      <c r="T87" s="103">
        <f t="shared" si="74"/>
        <v>0</v>
      </c>
    </row>
    <row r="88" spans="1:20" s="221" customFormat="1" ht="12" x14ac:dyDescent="0.2">
      <c r="A88" s="173" t="s">
        <v>156</v>
      </c>
      <c r="B88" s="230" t="s">
        <v>41</v>
      </c>
      <c r="C88" s="135">
        <v>0</v>
      </c>
      <c r="D88" s="139">
        <f>SUMIFS('Entrate - Altri costi'!$W$6:$W$251,'Entrate - Altri costi'!$B$6:$B$251,$A88,'Entrate - Altri costi'!$C$6:$C$251,C$2)</f>
        <v>0</v>
      </c>
      <c r="E88" s="101">
        <f>SUMIFS('Entrate - Altri costi'!$AE$6:$AE$251,'Entrate - Altri costi'!$B$6:$B$251,$A88,'Entrate - Altri costi'!$C$6:$C$251,C$2)</f>
        <v>0</v>
      </c>
      <c r="F88" s="135">
        <v>0</v>
      </c>
      <c r="G88" s="139">
        <f>SUMIFS('Entrate - Altri costi'!$W$6:$W$251,'Entrate - Altri costi'!$B$6:$B$251,$A88,'Entrate - Altri costi'!$C$6:$C$251,F$2)</f>
        <v>0</v>
      </c>
      <c r="H88" s="101">
        <f>SUMIFS('Entrate - Altri costi'!$AE$6:$AE$251,'Entrate - Altri costi'!$B$6:$B$251,$A88,'Entrate - Altri costi'!$C$6:$C$251,F$2)</f>
        <v>0</v>
      </c>
      <c r="I88" s="135">
        <v>0</v>
      </c>
      <c r="J88" s="139">
        <f>SUMIFS('Entrate - Altri costi'!$W$6:$W$251,'Entrate - Altri costi'!$B$6:$B$251,$A88,'Entrate - Altri costi'!$C$6:$C$251,I$2)</f>
        <v>0</v>
      </c>
      <c r="K88" s="101">
        <f>SUMIFS('Entrate - Altri costi'!$AE$6:$AE$251,'Entrate - Altri costi'!$B$6:$B$251,$A88,'Entrate - Altri costi'!$C$6:$C$251,I$2)</f>
        <v>0</v>
      </c>
      <c r="L88" s="135">
        <v>0</v>
      </c>
      <c r="M88" s="139">
        <f>SUMIFS('Entrate - Altri costi'!$W$6:$W$251,'Entrate - Altri costi'!$B$6:$B$251,$A88,'Entrate - Altri costi'!$C$6:$C$251,L$2)</f>
        <v>0</v>
      </c>
      <c r="N88" s="101">
        <f>SUMIFS('Entrate - Altri costi'!$AE$6:$AE$251,'Entrate - Altri costi'!$B$6:$B$251,$A88,'Entrate - Altri costi'!$C$6:$C$251,L$2)</f>
        <v>0</v>
      </c>
      <c r="O88" s="135">
        <v>0</v>
      </c>
      <c r="P88" s="139">
        <f>SUMIFS('Entrate - Altri costi'!$W$6:$W$251,'Entrate - Altri costi'!$B$6:$B$251,$A88,'Entrate - Altri costi'!$C$6:$C$251,O$2)</f>
        <v>0</v>
      </c>
      <c r="Q88" s="101">
        <f>SUMIFS('Entrate - Altri costi'!$AE$6:$AE$251,'Entrate - Altri costi'!$B$6:$B$251,$A88,'Entrate - Altri costi'!$C$6:$C$251,O$2)</f>
        <v>0</v>
      </c>
      <c r="R88" s="120">
        <f t="shared" si="74"/>
        <v>0</v>
      </c>
      <c r="S88" s="139">
        <f t="shared" si="74"/>
        <v>0</v>
      </c>
      <c r="T88" s="103">
        <f t="shared" si="74"/>
        <v>0</v>
      </c>
    </row>
    <row r="89" spans="1:20" s="221" customFormat="1" ht="12" x14ac:dyDescent="0.2">
      <c r="A89" s="173" t="s">
        <v>157</v>
      </c>
      <c r="B89" s="230" t="s">
        <v>42</v>
      </c>
      <c r="C89" s="135">
        <v>0</v>
      </c>
      <c r="D89" s="139">
        <f>SUMIFS('Entrate - Altri costi'!$W$6:$W$251,'Entrate - Altri costi'!$B$6:$B$251,$A89,'Entrate - Altri costi'!$C$6:$C$251,C$2)</f>
        <v>0</v>
      </c>
      <c r="E89" s="101">
        <f>SUMIFS('Entrate - Altri costi'!$AE$6:$AE$251,'Entrate - Altri costi'!$B$6:$B$251,$A89,'Entrate - Altri costi'!$C$6:$C$251,C$2)</f>
        <v>0</v>
      </c>
      <c r="F89" s="135">
        <v>0</v>
      </c>
      <c r="G89" s="139">
        <f>SUMIFS('Entrate - Altri costi'!$W$6:$W$251,'Entrate - Altri costi'!$B$6:$B$251,$A89,'Entrate - Altri costi'!$C$6:$C$251,F$2)</f>
        <v>0</v>
      </c>
      <c r="H89" s="101">
        <f>SUMIFS('Entrate - Altri costi'!$AE$6:$AE$251,'Entrate - Altri costi'!$B$6:$B$251,$A89,'Entrate - Altri costi'!$C$6:$C$251,F$2)</f>
        <v>0</v>
      </c>
      <c r="I89" s="135">
        <v>0</v>
      </c>
      <c r="J89" s="139">
        <f>SUMIFS('Entrate - Altri costi'!$W$6:$W$251,'Entrate - Altri costi'!$B$6:$B$251,$A89,'Entrate - Altri costi'!$C$6:$C$251,I$2)</f>
        <v>0</v>
      </c>
      <c r="K89" s="101">
        <f>SUMIFS('Entrate - Altri costi'!$AE$6:$AE$251,'Entrate - Altri costi'!$B$6:$B$251,$A89,'Entrate - Altri costi'!$C$6:$C$251,I$2)</f>
        <v>0</v>
      </c>
      <c r="L89" s="135">
        <v>0</v>
      </c>
      <c r="M89" s="139">
        <f>SUMIFS('Entrate - Altri costi'!$W$6:$W$251,'Entrate - Altri costi'!$B$6:$B$251,$A89,'Entrate - Altri costi'!$C$6:$C$251,L$2)</f>
        <v>0</v>
      </c>
      <c r="N89" s="101">
        <f>SUMIFS('Entrate - Altri costi'!$AE$6:$AE$251,'Entrate - Altri costi'!$B$6:$B$251,$A89,'Entrate - Altri costi'!$C$6:$C$251,L$2)</f>
        <v>0</v>
      </c>
      <c r="O89" s="135">
        <v>0</v>
      </c>
      <c r="P89" s="139">
        <f>SUMIFS('Entrate - Altri costi'!$W$6:$W$251,'Entrate - Altri costi'!$B$6:$B$251,$A89,'Entrate - Altri costi'!$C$6:$C$251,O$2)</f>
        <v>0</v>
      </c>
      <c r="Q89" s="101">
        <f>SUMIFS('Entrate - Altri costi'!$AE$6:$AE$251,'Entrate - Altri costi'!$B$6:$B$251,$A89,'Entrate - Altri costi'!$C$6:$C$251,O$2)</f>
        <v>0</v>
      </c>
      <c r="R89" s="120">
        <f t="shared" si="74"/>
        <v>0</v>
      </c>
      <c r="S89" s="139">
        <f t="shared" si="74"/>
        <v>0</v>
      </c>
      <c r="T89" s="103">
        <f t="shared" si="74"/>
        <v>0</v>
      </c>
    </row>
    <row r="90" spans="1:20" s="221" customFormat="1" ht="24" x14ac:dyDescent="0.2">
      <c r="A90" s="173" t="s">
        <v>184</v>
      </c>
      <c r="B90" s="170" t="s">
        <v>92</v>
      </c>
      <c r="C90" s="135">
        <v>0</v>
      </c>
      <c r="D90" s="139">
        <f>SUMIFS('Entrate - Altri costi'!$W$6:$W$251,'Entrate - Altri costi'!$B$6:$B$251,$A90,'Entrate - Altri costi'!$C$6:$C$251,C$2)</f>
        <v>0</v>
      </c>
      <c r="E90" s="101">
        <f>SUMIFS('Entrate - Altri costi'!$AE$6:$AE$251,'Entrate - Altri costi'!$B$6:$B$251,$A90,'Entrate - Altri costi'!$C$6:$C$251,C$2)</f>
        <v>0</v>
      </c>
      <c r="F90" s="135">
        <v>0</v>
      </c>
      <c r="G90" s="139">
        <f>SUMIFS('Entrate - Altri costi'!$W$6:$W$251,'Entrate - Altri costi'!$B$6:$B$251,$A90,'Entrate - Altri costi'!$C$6:$C$251,F$2)</f>
        <v>0</v>
      </c>
      <c r="H90" s="101">
        <f>SUMIFS('Entrate - Altri costi'!$AE$6:$AE$251,'Entrate - Altri costi'!$B$6:$B$251,$A90,'Entrate - Altri costi'!$C$6:$C$251,F$2)</f>
        <v>0</v>
      </c>
      <c r="I90" s="135">
        <v>0</v>
      </c>
      <c r="J90" s="139">
        <f>SUMIFS('Entrate - Altri costi'!$W$6:$W$251,'Entrate - Altri costi'!$B$6:$B$251,$A90,'Entrate - Altri costi'!$C$6:$C$251,I$2)</f>
        <v>0</v>
      </c>
      <c r="K90" s="101">
        <f>SUMIFS('Entrate - Altri costi'!$AE$6:$AE$251,'Entrate - Altri costi'!$B$6:$B$251,$A90,'Entrate - Altri costi'!$C$6:$C$251,I$2)</f>
        <v>0</v>
      </c>
      <c r="L90" s="135">
        <v>0</v>
      </c>
      <c r="M90" s="139">
        <f>SUMIFS('Entrate - Altri costi'!$W$6:$W$251,'Entrate - Altri costi'!$B$6:$B$251,$A90,'Entrate - Altri costi'!$C$6:$C$251,L$2)</f>
        <v>0</v>
      </c>
      <c r="N90" s="101">
        <f>SUMIFS('Entrate - Altri costi'!$AE$6:$AE$251,'Entrate - Altri costi'!$B$6:$B$251,$A90,'Entrate - Altri costi'!$C$6:$C$251,L$2)</f>
        <v>0</v>
      </c>
      <c r="O90" s="135">
        <v>0</v>
      </c>
      <c r="P90" s="139">
        <f>SUMIFS('Entrate - Altri costi'!$W$6:$W$251,'Entrate - Altri costi'!$B$6:$B$251,$A90,'Entrate - Altri costi'!$C$6:$C$251,O$2)</f>
        <v>0</v>
      </c>
      <c r="Q90" s="101">
        <f>SUMIFS('Entrate - Altri costi'!$AE$6:$AE$251,'Entrate - Altri costi'!$B$6:$B$251,$A90,'Entrate - Altri costi'!$C$6:$C$251,O$2)</f>
        <v>0</v>
      </c>
      <c r="R90" s="120">
        <f t="shared" si="74"/>
        <v>0</v>
      </c>
      <c r="S90" s="139">
        <f t="shared" si="74"/>
        <v>0</v>
      </c>
      <c r="T90" s="103">
        <f t="shared" si="74"/>
        <v>0</v>
      </c>
    </row>
    <row r="91" spans="1:20" s="221" customFormat="1" ht="12" x14ac:dyDescent="0.2">
      <c r="A91" s="213"/>
      <c r="B91" s="111" t="s">
        <v>43</v>
      </c>
      <c r="C91" s="112">
        <f>SUM(C86:C90)</f>
        <v>0</v>
      </c>
      <c r="D91" s="112">
        <f>SUM(D86:D90)</f>
        <v>0</v>
      </c>
      <c r="E91" s="112">
        <f t="shared" ref="E91:S91" si="75">SUM(E86:E90)</f>
        <v>0</v>
      </c>
      <c r="F91" s="112">
        <f>SUM(F86:F90)</f>
        <v>0</v>
      </c>
      <c r="G91" s="112">
        <f>SUM(G86:G90)</f>
        <v>0</v>
      </c>
      <c r="H91" s="112">
        <f t="shared" ref="H91" si="76">SUM(H86:H90)</f>
        <v>0</v>
      </c>
      <c r="I91" s="112">
        <f>SUM(I86:I90)</f>
        <v>0</v>
      </c>
      <c r="J91" s="112">
        <f>SUM(J86:J90)</f>
        <v>0</v>
      </c>
      <c r="K91" s="112">
        <f t="shared" ref="K91" si="77">SUM(K86:K90)</f>
        <v>0</v>
      </c>
      <c r="L91" s="112">
        <f>SUM(L86:L90)</f>
        <v>0</v>
      </c>
      <c r="M91" s="112">
        <f>SUM(M86:M90)</f>
        <v>0</v>
      </c>
      <c r="N91" s="112">
        <f t="shared" ref="N91" si="78">SUM(N86:N90)</f>
        <v>0</v>
      </c>
      <c r="O91" s="112">
        <f>SUM(O86:O90)</f>
        <v>0</v>
      </c>
      <c r="P91" s="112">
        <f>SUM(P86:P90)</f>
        <v>0</v>
      </c>
      <c r="Q91" s="112">
        <f t="shared" ref="Q91" si="79">SUM(Q86:Q90)</f>
        <v>0</v>
      </c>
      <c r="R91" s="112">
        <f t="shared" si="75"/>
        <v>0</v>
      </c>
      <c r="S91" s="112">
        <f t="shared" si="75"/>
        <v>0</v>
      </c>
      <c r="T91" s="112">
        <f>SUM(T86:T90)</f>
        <v>0</v>
      </c>
    </row>
    <row r="92" spans="1:20" s="221" customFormat="1" ht="36" x14ac:dyDescent="0.2">
      <c r="A92" s="173" t="s">
        <v>158</v>
      </c>
      <c r="B92" s="171" t="s">
        <v>95</v>
      </c>
      <c r="C92" s="130"/>
      <c r="D92" s="130"/>
      <c r="E92" s="130"/>
      <c r="F92" s="131"/>
      <c r="G92" s="130"/>
      <c r="H92" s="130"/>
      <c r="I92" s="131"/>
      <c r="J92" s="130"/>
      <c r="K92" s="130"/>
      <c r="L92" s="131"/>
      <c r="M92" s="130"/>
      <c r="N92" s="130"/>
      <c r="O92" s="131"/>
      <c r="P92" s="130"/>
      <c r="Q92" s="130"/>
      <c r="R92" s="132"/>
      <c r="S92" s="130"/>
      <c r="T92" s="133"/>
    </row>
    <row r="93" spans="1:20" s="221" customFormat="1" ht="12" x14ac:dyDescent="0.2">
      <c r="A93" s="173" t="s">
        <v>159</v>
      </c>
      <c r="B93" s="230" t="s">
        <v>45</v>
      </c>
      <c r="C93" s="135">
        <v>0</v>
      </c>
      <c r="D93" s="139">
        <f>SUMIFS('Entrate - Altri costi'!$W$6:$W$251,'Entrate - Altri costi'!$B$6:$B$251,$A93,'Entrate - Altri costi'!$C$6:$C$251,C$2)</f>
        <v>0</v>
      </c>
      <c r="E93" s="101">
        <f>SUMIFS('Entrate - Altri costi'!$AE$6:$AE$251,'Entrate - Altri costi'!$B$6:$B$251,$A93,'Entrate - Altri costi'!$C$6:$C$251,C$2)</f>
        <v>0</v>
      </c>
      <c r="F93" s="135">
        <v>0</v>
      </c>
      <c r="G93" s="139">
        <f>SUMIFS('Entrate - Altri costi'!$W$6:$W$251,'Entrate - Altri costi'!$B$6:$B$251,$A93,'Entrate - Altri costi'!$C$6:$C$251,F$2)</f>
        <v>0</v>
      </c>
      <c r="H93" s="101">
        <f>SUMIFS('Entrate - Altri costi'!$AE$6:$AE$251,'Entrate - Altri costi'!$B$6:$B$251,$A93,'Entrate - Altri costi'!$C$6:$C$251,F$2)</f>
        <v>0</v>
      </c>
      <c r="I93" s="135">
        <v>0</v>
      </c>
      <c r="J93" s="139">
        <f>SUMIFS('Entrate - Altri costi'!$W$6:$W$251,'Entrate - Altri costi'!$B$6:$B$251,$A93,'Entrate - Altri costi'!$C$6:$C$251,I$2)</f>
        <v>0</v>
      </c>
      <c r="K93" s="101">
        <f>SUMIFS('Entrate - Altri costi'!$AE$6:$AE$251,'Entrate - Altri costi'!$B$6:$B$251,$A93,'Entrate - Altri costi'!$C$6:$C$251,I$2)</f>
        <v>0</v>
      </c>
      <c r="L93" s="135">
        <v>0</v>
      </c>
      <c r="M93" s="139">
        <f>SUMIFS('Entrate - Altri costi'!$W$6:$W$251,'Entrate - Altri costi'!$B$6:$B$251,$A93,'Entrate - Altri costi'!$C$6:$C$251,L$2)</f>
        <v>0</v>
      </c>
      <c r="N93" s="101">
        <f>SUMIFS('Entrate - Altri costi'!$AE$6:$AE$251,'Entrate - Altri costi'!$B$6:$B$251,$A93,'Entrate - Altri costi'!$C$6:$C$251,L$2)</f>
        <v>0</v>
      </c>
      <c r="O93" s="135">
        <v>0</v>
      </c>
      <c r="P93" s="139">
        <f>SUMIFS('Entrate - Altri costi'!$W$6:$W$251,'Entrate - Altri costi'!$B$6:$B$251,$A93,'Entrate - Altri costi'!$C$6:$C$251,O$2)</f>
        <v>0</v>
      </c>
      <c r="Q93" s="101">
        <f>SUMIFS('Entrate - Altri costi'!$AE$6:$AE$251,'Entrate - Altri costi'!$B$6:$B$251,$A93,'Entrate - Altri costi'!$C$6:$C$251,O$2)</f>
        <v>0</v>
      </c>
      <c r="R93" s="120">
        <f t="shared" ref="R93:R98" si="80">SUM(C93+F93+I93+L93+O93)</f>
        <v>0</v>
      </c>
      <c r="S93" s="139">
        <f t="shared" ref="S93:S98" si="81">SUM(D93+G93+J93+M93+P93)</f>
        <v>0</v>
      </c>
      <c r="T93" s="103">
        <f t="shared" ref="T93:T98" si="82">SUM(E93+H93+K93+N93+Q93)</f>
        <v>0</v>
      </c>
    </row>
    <row r="94" spans="1:20" s="221" customFormat="1" ht="12" x14ac:dyDescent="0.2">
      <c r="A94" s="173" t="s">
        <v>160</v>
      </c>
      <c r="B94" s="230" t="s">
        <v>46</v>
      </c>
      <c r="C94" s="135"/>
      <c r="D94" s="139">
        <f>SUMIFS('Entrate - Altri costi'!$W$6:$W$251,'Entrate - Altri costi'!$B$6:$B$251,$A94,'Entrate - Altri costi'!$C$6:$C$251,C$2)</f>
        <v>0</v>
      </c>
      <c r="E94" s="101">
        <f>SUMIFS('Entrate - Altri costi'!$AE$6:$AE$251,'Entrate - Altri costi'!$B$6:$B$251,$A94,'Entrate - Altri costi'!$C$6:$C$251,C$2)</f>
        <v>0</v>
      </c>
      <c r="F94" s="135">
        <v>0</v>
      </c>
      <c r="G94" s="139">
        <f>SUMIFS('Entrate - Altri costi'!$W$6:$W$251,'Entrate - Altri costi'!$B$6:$B$251,$A94,'Entrate - Altri costi'!$C$6:$C$251,F$2)</f>
        <v>0</v>
      </c>
      <c r="H94" s="101">
        <f>SUMIFS('Entrate - Altri costi'!$AE$6:$AE$251,'Entrate - Altri costi'!$B$6:$B$251,$A94,'Entrate - Altri costi'!$C$6:$C$251,F$2)</f>
        <v>0</v>
      </c>
      <c r="I94" s="135">
        <v>0</v>
      </c>
      <c r="J94" s="139">
        <f>SUMIFS('Entrate - Altri costi'!$W$6:$W$251,'Entrate - Altri costi'!$B$6:$B$251,$A94,'Entrate - Altri costi'!$C$6:$C$251,I$2)</f>
        <v>0</v>
      </c>
      <c r="K94" s="101">
        <f>SUMIFS('Entrate - Altri costi'!$AE$6:$AE$251,'Entrate - Altri costi'!$B$6:$B$251,$A94,'Entrate - Altri costi'!$C$6:$C$251,I$2)</f>
        <v>0</v>
      </c>
      <c r="L94" s="135">
        <v>0</v>
      </c>
      <c r="M94" s="139">
        <f>SUMIFS('Entrate - Altri costi'!$W$6:$W$251,'Entrate - Altri costi'!$B$6:$B$251,$A94,'Entrate - Altri costi'!$C$6:$C$251,L$2)</f>
        <v>0</v>
      </c>
      <c r="N94" s="101">
        <f>SUMIFS('Entrate - Altri costi'!$AE$6:$AE$251,'Entrate - Altri costi'!$B$6:$B$251,$A94,'Entrate - Altri costi'!$C$6:$C$251,L$2)</f>
        <v>0</v>
      </c>
      <c r="O94" s="135">
        <v>0</v>
      </c>
      <c r="P94" s="139">
        <f>SUMIFS('Entrate - Altri costi'!$W$6:$W$251,'Entrate - Altri costi'!$B$6:$B$251,$A94,'Entrate - Altri costi'!$C$6:$C$251,O$2)</f>
        <v>0</v>
      </c>
      <c r="Q94" s="101">
        <f>SUMIFS('Entrate - Altri costi'!$AE$6:$AE$251,'Entrate - Altri costi'!$B$6:$B$251,$A94,'Entrate - Altri costi'!$C$6:$C$251,O$2)</f>
        <v>0</v>
      </c>
      <c r="R94" s="120">
        <f t="shared" si="80"/>
        <v>0</v>
      </c>
      <c r="S94" s="139">
        <f t="shared" si="81"/>
        <v>0</v>
      </c>
      <c r="T94" s="103">
        <f t="shared" si="82"/>
        <v>0</v>
      </c>
    </row>
    <row r="95" spans="1:20" s="221" customFormat="1" ht="48" x14ac:dyDescent="0.2">
      <c r="A95" s="173" t="s">
        <v>161</v>
      </c>
      <c r="B95" s="230" t="s">
        <v>93</v>
      </c>
      <c r="C95" s="135">
        <v>0</v>
      </c>
      <c r="D95" s="139">
        <f>SUMIFS('Entrate - Altri costi'!$W$6:$W$251,'Entrate - Altri costi'!$B$6:$B$251,$A95,'Entrate - Altri costi'!$C$6:$C$251,C$2)</f>
        <v>0</v>
      </c>
      <c r="E95" s="101">
        <f>SUMIFS('Entrate - Altri costi'!$AE$6:$AE$251,'Entrate - Altri costi'!$B$6:$B$251,$A95,'Entrate - Altri costi'!$C$6:$C$251,C$2)</f>
        <v>0</v>
      </c>
      <c r="F95" s="135">
        <v>0</v>
      </c>
      <c r="G95" s="139">
        <f>SUMIFS('Entrate - Altri costi'!$W$6:$W$251,'Entrate - Altri costi'!$B$6:$B$251,$A95,'Entrate - Altri costi'!$C$6:$C$251,F$2)</f>
        <v>0</v>
      </c>
      <c r="H95" s="101">
        <f>SUMIFS('Entrate - Altri costi'!$AE$6:$AE$251,'Entrate - Altri costi'!$B$6:$B$251,$A95,'Entrate - Altri costi'!$C$6:$C$251,F$2)</f>
        <v>0</v>
      </c>
      <c r="I95" s="135">
        <v>0</v>
      </c>
      <c r="J95" s="139">
        <f>SUMIFS('Entrate - Altri costi'!$W$6:$W$251,'Entrate - Altri costi'!$B$6:$B$251,$A95,'Entrate - Altri costi'!$C$6:$C$251,I$2)</f>
        <v>0</v>
      </c>
      <c r="K95" s="101">
        <f>SUMIFS('Entrate - Altri costi'!$AE$6:$AE$251,'Entrate - Altri costi'!$B$6:$B$251,$A95,'Entrate - Altri costi'!$C$6:$C$251,I$2)</f>
        <v>0</v>
      </c>
      <c r="L95" s="135">
        <v>0</v>
      </c>
      <c r="M95" s="139">
        <f>SUMIFS('Entrate - Altri costi'!$W$6:$W$251,'Entrate - Altri costi'!$B$6:$B$251,$A95,'Entrate - Altri costi'!$C$6:$C$251,L$2)</f>
        <v>0</v>
      </c>
      <c r="N95" s="101">
        <f>SUMIFS('Entrate - Altri costi'!$AE$6:$AE$251,'Entrate - Altri costi'!$B$6:$B$251,$A95,'Entrate - Altri costi'!$C$6:$C$251,L$2)</f>
        <v>0</v>
      </c>
      <c r="O95" s="135">
        <v>0</v>
      </c>
      <c r="P95" s="139">
        <f>SUMIFS('Entrate - Altri costi'!$W$6:$W$251,'Entrate - Altri costi'!$B$6:$B$251,$A95,'Entrate - Altri costi'!$C$6:$C$251,O$2)</f>
        <v>0</v>
      </c>
      <c r="Q95" s="101">
        <f>SUMIFS('Entrate - Altri costi'!$AE$6:$AE$251,'Entrate - Altri costi'!$B$6:$B$251,$A95,'Entrate - Altri costi'!$C$6:$C$251,O$2)</f>
        <v>0</v>
      </c>
      <c r="R95" s="120">
        <f t="shared" si="80"/>
        <v>0</v>
      </c>
      <c r="S95" s="139">
        <f t="shared" si="81"/>
        <v>0</v>
      </c>
      <c r="T95" s="103">
        <f t="shared" si="82"/>
        <v>0</v>
      </c>
    </row>
    <row r="96" spans="1:20" s="221" customFormat="1" ht="12" x14ac:dyDescent="0.2">
      <c r="A96" s="173" t="s">
        <v>162</v>
      </c>
      <c r="B96" s="230" t="s">
        <v>47</v>
      </c>
      <c r="C96" s="135">
        <v>0</v>
      </c>
      <c r="D96" s="139">
        <f>SUMIFS('Entrate - Altri costi'!$W$6:$W$251,'Entrate - Altri costi'!$B$6:$B$251,$A96,'Entrate - Altri costi'!$C$6:$C$251,C$2)</f>
        <v>0</v>
      </c>
      <c r="E96" s="101">
        <f>SUMIFS('Entrate - Altri costi'!$AE$6:$AE$251,'Entrate - Altri costi'!$B$6:$B$251,$A96,'Entrate - Altri costi'!$C$6:$C$251,C$2)</f>
        <v>0</v>
      </c>
      <c r="F96" s="135">
        <v>0</v>
      </c>
      <c r="G96" s="139">
        <f>SUMIFS('Entrate - Altri costi'!$W$6:$W$251,'Entrate - Altri costi'!$B$6:$B$251,$A96,'Entrate - Altri costi'!$C$6:$C$251,F$2)</f>
        <v>0</v>
      </c>
      <c r="H96" s="101">
        <f>SUMIFS('Entrate - Altri costi'!$AE$6:$AE$251,'Entrate - Altri costi'!$B$6:$B$251,$A96,'Entrate - Altri costi'!$C$6:$C$251,F$2)</f>
        <v>0</v>
      </c>
      <c r="I96" s="135">
        <v>0</v>
      </c>
      <c r="J96" s="139">
        <f>SUMIFS('Entrate - Altri costi'!$W$6:$W$251,'Entrate - Altri costi'!$B$6:$B$251,$A96,'Entrate - Altri costi'!$C$6:$C$251,I$2)</f>
        <v>0</v>
      </c>
      <c r="K96" s="101">
        <f>SUMIFS('Entrate - Altri costi'!$AE$6:$AE$251,'Entrate - Altri costi'!$B$6:$B$251,$A96,'Entrate - Altri costi'!$C$6:$C$251,I$2)</f>
        <v>0</v>
      </c>
      <c r="L96" s="135">
        <v>0</v>
      </c>
      <c r="M96" s="139">
        <f>SUMIFS('Entrate - Altri costi'!$W$6:$W$251,'Entrate - Altri costi'!$B$6:$B$251,$A96,'Entrate - Altri costi'!$C$6:$C$251,L$2)</f>
        <v>0</v>
      </c>
      <c r="N96" s="101">
        <f>SUMIFS('Entrate - Altri costi'!$AE$6:$AE$251,'Entrate - Altri costi'!$B$6:$B$251,$A96,'Entrate - Altri costi'!$C$6:$C$251,L$2)</f>
        <v>0</v>
      </c>
      <c r="O96" s="135">
        <v>0</v>
      </c>
      <c r="P96" s="139">
        <f>SUMIFS('Entrate - Altri costi'!$W$6:$W$251,'Entrate - Altri costi'!$B$6:$B$251,$A96,'Entrate - Altri costi'!$C$6:$C$251,O$2)</f>
        <v>0</v>
      </c>
      <c r="Q96" s="101">
        <f>SUMIFS('Entrate - Altri costi'!$AE$6:$AE$251,'Entrate - Altri costi'!$B$6:$B$251,$A96,'Entrate - Altri costi'!$C$6:$C$251,O$2)</f>
        <v>0</v>
      </c>
      <c r="R96" s="120">
        <f t="shared" si="80"/>
        <v>0</v>
      </c>
      <c r="S96" s="139">
        <f t="shared" si="81"/>
        <v>0</v>
      </c>
      <c r="T96" s="103">
        <f t="shared" si="82"/>
        <v>0</v>
      </c>
    </row>
    <row r="97" spans="1:27" s="221" customFormat="1" ht="12" x14ac:dyDescent="0.2">
      <c r="A97" s="173" t="s">
        <v>163</v>
      </c>
      <c r="B97" s="230" t="s">
        <v>48</v>
      </c>
      <c r="C97" s="135">
        <v>0</v>
      </c>
      <c r="D97" s="139">
        <f>SUMIFS('Entrate - Altri costi'!$W$6:$W$251,'Entrate - Altri costi'!$B$6:$B$251,$A97,'Entrate - Altri costi'!$C$6:$C$251,C$2)</f>
        <v>0</v>
      </c>
      <c r="E97" s="101">
        <f>SUMIFS('Entrate - Altri costi'!$AE$6:$AE$251,'Entrate - Altri costi'!$B$6:$B$251,$A97,'Entrate - Altri costi'!$C$6:$C$251,C$2)</f>
        <v>0</v>
      </c>
      <c r="F97" s="135">
        <v>0</v>
      </c>
      <c r="G97" s="139">
        <f>SUMIFS('Entrate - Altri costi'!$W$6:$W$251,'Entrate - Altri costi'!$B$6:$B$251,$A97,'Entrate - Altri costi'!$C$6:$C$251,F$2)</f>
        <v>0</v>
      </c>
      <c r="H97" s="101">
        <f>SUMIFS('Entrate - Altri costi'!$AE$6:$AE$251,'Entrate - Altri costi'!$B$6:$B$251,$A97,'Entrate - Altri costi'!$C$6:$C$251,F$2)</f>
        <v>0</v>
      </c>
      <c r="I97" s="135">
        <v>0</v>
      </c>
      <c r="J97" s="139">
        <f>SUMIFS('Entrate - Altri costi'!$W$6:$W$251,'Entrate - Altri costi'!$B$6:$B$251,$A97,'Entrate - Altri costi'!$C$6:$C$251,I$2)</f>
        <v>0</v>
      </c>
      <c r="K97" s="101">
        <f>SUMIFS('Entrate - Altri costi'!$AE$6:$AE$251,'Entrate - Altri costi'!$B$6:$B$251,$A97,'Entrate - Altri costi'!$C$6:$C$251,I$2)</f>
        <v>0</v>
      </c>
      <c r="L97" s="135">
        <v>0</v>
      </c>
      <c r="M97" s="139">
        <f>SUMIFS('Entrate - Altri costi'!$W$6:$W$251,'Entrate - Altri costi'!$B$6:$B$251,$A97,'Entrate - Altri costi'!$C$6:$C$251,L$2)</f>
        <v>0</v>
      </c>
      <c r="N97" s="101">
        <f>SUMIFS('Entrate - Altri costi'!$AE$6:$AE$251,'Entrate - Altri costi'!$B$6:$B$251,$A97,'Entrate - Altri costi'!$C$6:$C$251,L$2)</f>
        <v>0</v>
      </c>
      <c r="O97" s="135">
        <v>0</v>
      </c>
      <c r="P97" s="139">
        <f>SUMIFS('Entrate - Altri costi'!$W$6:$W$251,'Entrate - Altri costi'!$B$6:$B$251,$A97,'Entrate - Altri costi'!$C$6:$C$251,O$2)</f>
        <v>0</v>
      </c>
      <c r="Q97" s="101">
        <f>SUMIFS('Entrate - Altri costi'!$AE$6:$AE$251,'Entrate - Altri costi'!$B$6:$B$251,$A97,'Entrate - Altri costi'!$C$6:$C$251,O$2)</f>
        <v>0</v>
      </c>
      <c r="R97" s="120">
        <f t="shared" si="80"/>
        <v>0</v>
      </c>
      <c r="S97" s="139">
        <f t="shared" si="81"/>
        <v>0</v>
      </c>
      <c r="T97" s="103">
        <f t="shared" si="82"/>
        <v>0</v>
      </c>
    </row>
    <row r="98" spans="1:27" s="221" customFormat="1" ht="12" x14ac:dyDescent="0.2">
      <c r="A98" s="173" t="s">
        <v>164</v>
      </c>
      <c r="B98" s="170" t="s">
        <v>94</v>
      </c>
      <c r="C98" s="135">
        <v>0</v>
      </c>
      <c r="D98" s="139">
        <f>SUMIFS('Entrate - Altri costi'!$W$6:$W$251,'Entrate - Altri costi'!$B$6:$B$251,$A98,'Entrate - Altri costi'!$C$6:$C$251,C$2)</f>
        <v>0</v>
      </c>
      <c r="E98" s="101">
        <f>SUMIFS('Entrate - Altri costi'!$AE$6:$AE$251,'Entrate - Altri costi'!$B$6:$B$251,$A98,'Entrate - Altri costi'!$C$6:$C$251,C$2)</f>
        <v>0</v>
      </c>
      <c r="F98" s="135">
        <v>0</v>
      </c>
      <c r="G98" s="139">
        <f>SUMIFS('Entrate - Altri costi'!$W$6:$W$251,'Entrate - Altri costi'!$B$6:$B$251,$A98,'Entrate - Altri costi'!$C$6:$C$251,F$2)</f>
        <v>0</v>
      </c>
      <c r="H98" s="101">
        <f>SUMIFS('Entrate - Altri costi'!$AE$6:$AE$251,'Entrate - Altri costi'!$B$6:$B$251,$A98,'Entrate - Altri costi'!$C$6:$C$251,F$2)</f>
        <v>0</v>
      </c>
      <c r="I98" s="135">
        <v>0</v>
      </c>
      <c r="J98" s="139">
        <f>SUMIFS('Entrate - Altri costi'!$W$6:$W$251,'Entrate - Altri costi'!$B$6:$B$251,$A98,'Entrate - Altri costi'!$C$6:$C$251,I$2)</f>
        <v>0</v>
      </c>
      <c r="K98" s="101">
        <f>SUMIFS('Entrate - Altri costi'!$AE$6:$AE$251,'Entrate - Altri costi'!$B$6:$B$251,$A98,'Entrate - Altri costi'!$C$6:$C$251,I$2)</f>
        <v>0</v>
      </c>
      <c r="L98" s="135">
        <v>0</v>
      </c>
      <c r="M98" s="139">
        <f>SUMIFS('Entrate - Altri costi'!$W$6:$W$251,'Entrate - Altri costi'!$B$6:$B$251,$A98,'Entrate - Altri costi'!$C$6:$C$251,L$2)</f>
        <v>0</v>
      </c>
      <c r="N98" s="101">
        <f>SUMIFS('Entrate - Altri costi'!$AE$6:$AE$251,'Entrate - Altri costi'!$B$6:$B$251,$A98,'Entrate - Altri costi'!$C$6:$C$251,L$2)</f>
        <v>0</v>
      </c>
      <c r="O98" s="135">
        <v>0</v>
      </c>
      <c r="P98" s="139">
        <f>SUMIFS('Entrate - Altri costi'!$W$6:$W$251,'Entrate - Altri costi'!$B$6:$B$251,$A98,'Entrate - Altri costi'!$C$6:$C$251,O$2)</f>
        <v>0</v>
      </c>
      <c r="Q98" s="101">
        <f>SUMIFS('Entrate - Altri costi'!$AE$6:$AE$251,'Entrate - Altri costi'!$B$6:$B$251,$A98,'Entrate - Altri costi'!$C$6:$C$251,O$2)</f>
        <v>0</v>
      </c>
      <c r="R98" s="120">
        <f t="shared" si="80"/>
        <v>0</v>
      </c>
      <c r="S98" s="139">
        <f t="shared" si="81"/>
        <v>0</v>
      </c>
      <c r="T98" s="103">
        <f t="shared" si="82"/>
        <v>0</v>
      </c>
    </row>
    <row r="99" spans="1:27" s="221" customFormat="1" ht="12" x14ac:dyDescent="0.2">
      <c r="A99" s="213"/>
      <c r="B99" s="111" t="s">
        <v>49</v>
      </c>
      <c r="C99" s="122">
        <f>SUM(C93:C98)</f>
        <v>0</v>
      </c>
      <c r="D99" s="122">
        <f>SUM(D93:D98)</f>
        <v>0</v>
      </c>
      <c r="E99" s="122">
        <f t="shared" ref="E99:S99" si="83">SUM(E93:E98)</f>
        <v>0</v>
      </c>
      <c r="F99" s="122">
        <f>SUM(F93:F98)</f>
        <v>0</v>
      </c>
      <c r="G99" s="122">
        <f>SUM(G93:G98)</f>
        <v>0</v>
      </c>
      <c r="H99" s="122">
        <f t="shared" ref="H99" si="84">SUM(H93:H98)</f>
        <v>0</v>
      </c>
      <c r="I99" s="122">
        <f>SUM(I93:I98)</f>
        <v>0</v>
      </c>
      <c r="J99" s="122">
        <f>SUM(J93:J98)</f>
        <v>0</v>
      </c>
      <c r="K99" s="122">
        <f t="shared" ref="K99" si="85">SUM(K93:K98)</f>
        <v>0</v>
      </c>
      <c r="L99" s="122">
        <f>SUM(L93:L98)</f>
        <v>0</v>
      </c>
      <c r="M99" s="122">
        <f>SUM(M93:M98)</f>
        <v>0</v>
      </c>
      <c r="N99" s="122">
        <f t="shared" ref="N99" si="86">SUM(N93:N98)</f>
        <v>0</v>
      </c>
      <c r="O99" s="122">
        <f>SUM(O93:O98)</f>
        <v>0</v>
      </c>
      <c r="P99" s="122">
        <f>SUM(P93:P98)</f>
        <v>0</v>
      </c>
      <c r="Q99" s="122">
        <f t="shared" ref="Q99" si="87">SUM(Q93:Q98)</f>
        <v>0</v>
      </c>
      <c r="R99" s="122">
        <f t="shared" si="83"/>
        <v>0</v>
      </c>
      <c r="S99" s="122">
        <f t="shared" si="83"/>
        <v>0</v>
      </c>
      <c r="T99" s="122">
        <f>SUM(T93:T98)</f>
        <v>0</v>
      </c>
    </row>
    <row r="100" spans="1:27" s="221" customFormat="1" ht="12" x14ac:dyDescent="0.2">
      <c r="A100" s="215" t="s">
        <v>185</v>
      </c>
      <c r="B100" s="95" t="s">
        <v>50</v>
      </c>
      <c r="C100" s="96"/>
      <c r="D100" s="96"/>
      <c r="E100" s="96"/>
      <c r="F100" s="97"/>
      <c r="G100" s="96"/>
      <c r="H100" s="96"/>
      <c r="I100" s="97"/>
      <c r="J100" s="96"/>
      <c r="K100" s="96"/>
      <c r="L100" s="97"/>
      <c r="M100" s="96"/>
      <c r="N100" s="96"/>
      <c r="O100" s="97"/>
      <c r="P100" s="96"/>
      <c r="Q100" s="96"/>
      <c r="R100" s="98"/>
      <c r="S100" s="96"/>
      <c r="T100" s="134"/>
    </row>
    <row r="101" spans="1:27" s="221" customFormat="1" ht="12" x14ac:dyDescent="0.2">
      <c r="A101" s="215" t="s">
        <v>186</v>
      </c>
      <c r="B101" s="121" t="s">
        <v>15</v>
      </c>
      <c r="C101" s="135">
        <v>0</v>
      </c>
      <c r="D101" s="118">
        <f>D23</f>
        <v>0</v>
      </c>
      <c r="E101" s="118">
        <f>E23</f>
        <v>0</v>
      </c>
      <c r="F101" s="135">
        <v>0</v>
      </c>
      <c r="G101" s="118">
        <f>G23</f>
        <v>0</v>
      </c>
      <c r="H101" s="118">
        <f>H23</f>
        <v>0</v>
      </c>
      <c r="I101" s="135">
        <v>0</v>
      </c>
      <c r="J101" s="118">
        <f>J23</f>
        <v>0</v>
      </c>
      <c r="K101" s="118">
        <f>K23</f>
        <v>0</v>
      </c>
      <c r="L101" s="135">
        <v>0</v>
      </c>
      <c r="M101" s="118">
        <f>M23</f>
        <v>0</v>
      </c>
      <c r="N101" s="118">
        <f>N23</f>
        <v>0</v>
      </c>
      <c r="O101" s="135">
        <v>0</v>
      </c>
      <c r="P101" s="118">
        <f>P23</f>
        <v>0</v>
      </c>
      <c r="Q101" s="118">
        <f>Q23</f>
        <v>0</v>
      </c>
      <c r="R101" s="118">
        <f t="shared" ref="R101:T102" si="88">SUM(C101+F101+I101+L101+O101)</f>
        <v>0</v>
      </c>
      <c r="S101" s="118">
        <f t="shared" si="88"/>
        <v>0</v>
      </c>
      <c r="T101" s="118">
        <f t="shared" si="88"/>
        <v>0</v>
      </c>
    </row>
    <row r="102" spans="1:27" s="221" customFormat="1" ht="12" x14ac:dyDescent="0.2">
      <c r="A102" s="215" t="s">
        <v>187</v>
      </c>
      <c r="B102" s="109" t="s">
        <v>14</v>
      </c>
      <c r="C102" s="135">
        <v>0</v>
      </c>
      <c r="D102" s="118">
        <f>D24</f>
        <v>0</v>
      </c>
      <c r="E102" s="118">
        <f>E24</f>
        <v>0</v>
      </c>
      <c r="F102" s="135">
        <v>0</v>
      </c>
      <c r="G102" s="118">
        <f>G24</f>
        <v>0</v>
      </c>
      <c r="H102" s="118">
        <f>H24</f>
        <v>0</v>
      </c>
      <c r="I102" s="135">
        <v>0</v>
      </c>
      <c r="J102" s="118">
        <f>J24</f>
        <v>0</v>
      </c>
      <c r="K102" s="118">
        <f>K24</f>
        <v>0</v>
      </c>
      <c r="L102" s="135">
        <v>0</v>
      </c>
      <c r="M102" s="118">
        <f>M24</f>
        <v>0</v>
      </c>
      <c r="N102" s="118">
        <f>N24</f>
        <v>0</v>
      </c>
      <c r="O102" s="135">
        <v>0</v>
      </c>
      <c r="P102" s="118">
        <f>P24</f>
        <v>0</v>
      </c>
      <c r="Q102" s="118">
        <f>Q24</f>
        <v>0</v>
      </c>
      <c r="R102" s="118">
        <f t="shared" si="88"/>
        <v>0</v>
      </c>
      <c r="S102" s="118">
        <f t="shared" si="88"/>
        <v>0</v>
      </c>
      <c r="T102" s="118">
        <f t="shared" si="88"/>
        <v>0</v>
      </c>
    </row>
    <row r="103" spans="1:27" s="221" customFormat="1" ht="33" customHeight="1" x14ac:dyDescent="0.2">
      <c r="A103" s="213"/>
      <c r="B103" s="106" t="s">
        <v>96</v>
      </c>
      <c r="C103" s="107">
        <f t="shared" ref="C103:T103" si="89">C101+C102</f>
        <v>0</v>
      </c>
      <c r="D103" s="107">
        <f t="shared" si="89"/>
        <v>0</v>
      </c>
      <c r="E103" s="107">
        <f t="shared" ref="E103:G103" si="90">E101+E102</f>
        <v>0</v>
      </c>
      <c r="F103" s="107">
        <f t="shared" si="90"/>
        <v>0</v>
      </c>
      <c r="G103" s="107">
        <f t="shared" si="90"/>
        <v>0</v>
      </c>
      <c r="H103" s="107">
        <f t="shared" ref="H103" si="91">H101+H102</f>
        <v>0</v>
      </c>
      <c r="I103" s="107">
        <f t="shared" ref="I103:Q103" si="92">I101+I102</f>
        <v>0</v>
      </c>
      <c r="J103" s="107">
        <f t="shared" si="92"/>
        <v>0</v>
      </c>
      <c r="K103" s="107">
        <f t="shared" si="92"/>
        <v>0</v>
      </c>
      <c r="L103" s="107">
        <f t="shared" si="92"/>
        <v>0</v>
      </c>
      <c r="M103" s="107">
        <f t="shared" si="92"/>
        <v>0</v>
      </c>
      <c r="N103" s="107">
        <f t="shared" si="92"/>
        <v>0</v>
      </c>
      <c r="O103" s="107">
        <f t="shared" si="92"/>
        <v>0</v>
      </c>
      <c r="P103" s="107">
        <f t="shared" si="92"/>
        <v>0</v>
      </c>
      <c r="Q103" s="107">
        <f t="shared" si="92"/>
        <v>0</v>
      </c>
      <c r="R103" s="107">
        <f t="shared" ref="R103" si="93">R101+R102</f>
        <v>0</v>
      </c>
      <c r="S103" s="107">
        <f t="shared" ref="S103" si="94">S101+S102</f>
        <v>0</v>
      </c>
      <c r="T103" s="107">
        <f t="shared" si="89"/>
        <v>0</v>
      </c>
    </row>
    <row r="104" spans="1:27" s="221" customFormat="1" ht="33" customHeight="1" x14ac:dyDescent="0.2">
      <c r="A104" s="213"/>
      <c r="B104" s="111" t="s">
        <v>5</v>
      </c>
      <c r="C104" s="122">
        <f t="shared" ref="C104:T104" si="95">C103+C99+C91+C84+C76+C64+C53+C45</f>
        <v>0</v>
      </c>
      <c r="D104" s="122">
        <f t="shared" si="95"/>
        <v>0</v>
      </c>
      <c r="E104" s="122">
        <f t="shared" si="95"/>
        <v>0</v>
      </c>
      <c r="F104" s="122">
        <f t="shared" ref="F104:Q104" si="96">F103+F99+F91+F84+F76+F64+F53+F45</f>
        <v>0</v>
      </c>
      <c r="G104" s="122">
        <f t="shared" si="96"/>
        <v>0</v>
      </c>
      <c r="H104" s="122">
        <f t="shared" si="96"/>
        <v>0</v>
      </c>
      <c r="I104" s="122">
        <f t="shared" si="96"/>
        <v>0</v>
      </c>
      <c r="J104" s="122">
        <f t="shared" si="96"/>
        <v>0</v>
      </c>
      <c r="K104" s="122">
        <f t="shared" si="96"/>
        <v>0</v>
      </c>
      <c r="L104" s="122">
        <f t="shared" si="96"/>
        <v>0</v>
      </c>
      <c r="M104" s="122">
        <f t="shared" si="96"/>
        <v>0</v>
      </c>
      <c r="N104" s="122">
        <f t="shared" si="96"/>
        <v>0</v>
      </c>
      <c r="O104" s="122">
        <f t="shared" si="96"/>
        <v>0</v>
      </c>
      <c r="P104" s="122">
        <f t="shared" si="96"/>
        <v>0</v>
      </c>
      <c r="Q104" s="122">
        <f t="shared" si="96"/>
        <v>0</v>
      </c>
      <c r="R104" s="122">
        <f t="shared" si="95"/>
        <v>0</v>
      </c>
      <c r="S104" s="122">
        <f t="shared" si="95"/>
        <v>0</v>
      </c>
      <c r="T104" s="122">
        <f t="shared" si="95"/>
        <v>0</v>
      </c>
      <c r="U104" s="227"/>
      <c r="V104" s="227"/>
      <c r="W104" s="227"/>
      <c r="X104" s="227"/>
      <c r="Y104" s="227"/>
      <c r="Z104" s="227"/>
      <c r="AA104" s="226"/>
    </row>
    <row r="105" spans="1:27" s="221" customFormat="1" ht="12" x14ac:dyDescent="0.2">
      <c r="A105" s="217"/>
      <c r="B105" s="109"/>
      <c r="T105" s="231"/>
    </row>
    <row r="106" spans="1:27" s="221" customFormat="1" ht="33" customHeight="1" x14ac:dyDescent="0.2">
      <c r="A106" s="217"/>
      <c r="B106" s="399" t="s">
        <v>100</v>
      </c>
      <c r="C106" s="400"/>
      <c r="D106" s="400"/>
      <c r="E106" s="400"/>
      <c r="F106" s="400"/>
      <c r="G106" s="400"/>
      <c r="H106" s="400"/>
      <c r="I106" s="400"/>
      <c r="J106" s="400"/>
      <c r="K106" s="400"/>
      <c r="L106" s="400"/>
      <c r="M106" s="400"/>
      <c r="N106" s="400"/>
      <c r="O106" s="400"/>
      <c r="P106" s="400"/>
      <c r="Q106" s="401"/>
      <c r="R106" s="232">
        <f>IF(R35-R104&gt;0,0,R35-R104)</f>
        <v>0</v>
      </c>
      <c r="S106" s="232">
        <f t="shared" ref="S106:T106" si="97">IF(S35-S104&gt;0,0,S35-S104)</f>
        <v>0</v>
      </c>
      <c r="T106" s="232">
        <f t="shared" si="97"/>
        <v>0</v>
      </c>
    </row>
    <row r="107" spans="1:27" s="221" customFormat="1" ht="33" customHeight="1" x14ac:dyDescent="0.2">
      <c r="A107" s="217"/>
      <c r="B107" s="399" t="s">
        <v>51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02"/>
      <c r="M107" s="402"/>
      <c r="N107" s="402"/>
      <c r="O107" s="402"/>
      <c r="P107" s="402"/>
      <c r="Q107" s="403"/>
      <c r="R107" s="233">
        <f>IF((R99+R43+R44+R51)&gt;20%*(R45-R44-R43+R53-R51+R64+R76+R91),(R99+R43+R44+R51)-20%*(R45-R44-R43+R53-R51+R64+R76+R91),0)</f>
        <v>0</v>
      </c>
      <c r="S107" s="233">
        <f>IF((S99+S43+S44+S51)&gt;20%*(S45-S44-S43+S53-S51+S64+S76+S91),(S99+S43+S44+S51)-20%*(S45-S44-S43+S53-S51+S64+S76+S91),0)</f>
        <v>0</v>
      </c>
      <c r="T107" s="234">
        <f>IF((T99+T43+T44+T51)&gt;20%*(T45-T44-T43+T53-T51+T64+T76+T91),(T99+T43+T44+T51)-20%*(T45-T44-T43+T53-T51+T64+T76+T91),0)</f>
        <v>0</v>
      </c>
    </row>
    <row r="108" spans="1:27" s="221" customFormat="1" ht="33" customHeight="1" x14ac:dyDescent="0.2">
      <c r="A108" s="217"/>
      <c r="B108" s="399" t="s">
        <v>55</v>
      </c>
      <c r="C108" s="402"/>
      <c r="D108" s="402"/>
      <c r="E108" s="402"/>
      <c r="F108" s="402"/>
      <c r="G108" s="402"/>
      <c r="H108" s="402"/>
      <c r="I108" s="402"/>
      <c r="J108" s="402"/>
      <c r="K108" s="402"/>
      <c r="L108" s="402"/>
      <c r="M108" s="402"/>
      <c r="N108" s="402"/>
      <c r="O108" s="402"/>
      <c r="P108" s="402"/>
      <c r="Q108" s="403"/>
      <c r="R108" s="233">
        <f>IF((R84)&gt;20%*(R45-R44-R43+R53-R51+R64+R91+R76),(R84)-20%*(R45-R44-R43+R53-R51+R64+R91+R76),0)</f>
        <v>0</v>
      </c>
      <c r="S108" s="233">
        <f>IF((S84)&gt;20%*(S45-S44-S43+S53-S51+S64+S91+S76),(S84)-20%*(S45-S44-S43+S53-S51+S64+S91+S76),0)</f>
        <v>0</v>
      </c>
      <c r="T108" s="234">
        <f>IF((T84)&gt;20%*(T45-T44-T43+T53-T51+T64+T91+T76),(T84)-20%*(T45-T44-T43+T53-T51+T64+T91+T76),0)</f>
        <v>0</v>
      </c>
    </row>
    <row r="109" spans="1:27" s="221" customFormat="1" ht="33" customHeight="1" x14ac:dyDescent="0.2">
      <c r="A109" s="217"/>
      <c r="B109" s="399" t="s">
        <v>104</v>
      </c>
      <c r="C109" s="402"/>
      <c r="D109" s="402"/>
      <c r="E109" s="402"/>
      <c r="F109" s="402"/>
      <c r="G109" s="402"/>
      <c r="H109" s="402"/>
      <c r="I109" s="402"/>
      <c r="J109" s="402"/>
      <c r="K109" s="402"/>
      <c r="L109" s="402"/>
      <c r="M109" s="402"/>
      <c r="N109" s="402"/>
      <c r="O109" s="402"/>
      <c r="P109" s="402"/>
      <c r="Q109" s="403"/>
      <c r="R109" s="235">
        <f>IF((-R106-R107-R108)&lt;0,0,(-R106-R107-R108))</f>
        <v>0</v>
      </c>
      <c r="S109" s="235">
        <f>IF((-S106-S107-S108)&lt;0,0,(-S106-S107-S108))</f>
        <v>0</v>
      </c>
      <c r="T109" s="236">
        <f>IF((-T106-T107-T108)&lt;0,0,(-T106-T107-T108))</f>
        <v>0</v>
      </c>
    </row>
    <row r="110" spans="1:27" s="221" customFormat="1" ht="33" customHeight="1" x14ac:dyDescent="0.2">
      <c r="A110" s="217"/>
      <c r="B110" s="399" t="s">
        <v>121</v>
      </c>
      <c r="C110" s="402"/>
      <c r="D110" s="402"/>
      <c r="E110" s="402"/>
      <c r="F110" s="402"/>
      <c r="G110" s="402"/>
      <c r="H110" s="402"/>
      <c r="I110" s="402"/>
      <c r="J110" s="402"/>
      <c r="K110" s="402"/>
      <c r="L110" s="402"/>
      <c r="M110" s="402"/>
      <c r="N110" s="402"/>
      <c r="O110" s="402"/>
      <c r="P110" s="402"/>
      <c r="Q110" s="403"/>
      <c r="R110" s="235">
        <f>R104-R107-R108-R102</f>
        <v>0</v>
      </c>
      <c r="S110" s="235">
        <f>S104-S107-S108-S102</f>
        <v>0</v>
      </c>
      <c r="T110" s="236">
        <f>T104-T107-T108-T102</f>
        <v>0</v>
      </c>
    </row>
    <row r="111" spans="1:27" s="221" customFormat="1" ht="33" customHeight="1" x14ac:dyDescent="0.2">
      <c r="A111" s="217"/>
      <c r="B111" s="399" t="s">
        <v>110</v>
      </c>
      <c r="C111" s="402"/>
      <c r="D111" s="402"/>
      <c r="E111" s="402"/>
      <c r="F111" s="402"/>
      <c r="G111" s="402"/>
      <c r="H111" s="402"/>
      <c r="I111" s="402"/>
      <c r="J111" s="402"/>
      <c r="K111" s="402"/>
      <c r="L111" s="402"/>
      <c r="M111" s="402"/>
      <c r="N111" s="402"/>
      <c r="O111" s="402"/>
      <c r="P111" s="402"/>
      <c r="Q111" s="403"/>
      <c r="R111" s="235">
        <f>R110*60%</f>
        <v>0</v>
      </c>
      <c r="S111" s="235">
        <f>S110*60%</f>
        <v>0</v>
      </c>
      <c r="T111" s="236">
        <f>T110*60%</f>
        <v>0</v>
      </c>
    </row>
    <row r="112" spans="1:27" s="221" customFormat="1" ht="33" customHeight="1" thickBot="1" x14ac:dyDescent="0.25">
      <c r="A112" s="217"/>
      <c r="B112" s="396" t="s">
        <v>524</v>
      </c>
      <c r="C112" s="397"/>
      <c r="D112" s="397"/>
      <c r="E112" s="397"/>
      <c r="F112" s="397"/>
      <c r="G112" s="397"/>
      <c r="H112" s="397"/>
      <c r="I112" s="397"/>
      <c r="J112" s="397"/>
      <c r="K112" s="397"/>
      <c r="L112" s="397"/>
      <c r="M112" s="397"/>
      <c r="N112" s="397"/>
      <c r="O112" s="397"/>
      <c r="P112" s="397"/>
      <c r="Q112" s="398"/>
      <c r="R112" s="237">
        <f>IF(MIN(R109,R111)&gt;80000,80000,MIN(R109,R111))</f>
        <v>0</v>
      </c>
      <c r="S112" s="237">
        <f t="shared" ref="S112:T112" si="98">IF(MIN(S109,S111)&gt;80000,80000,MIN(S109,S111))</f>
        <v>0</v>
      </c>
      <c r="T112" s="238">
        <f t="shared" si="98"/>
        <v>0</v>
      </c>
    </row>
    <row r="113" spans="1:20" s="221" customFormat="1" ht="42" customHeight="1" x14ac:dyDescent="0.2">
      <c r="A113" s="217"/>
      <c r="B113" s="373"/>
      <c r="C113" s="374"/>
      <c r="D113" s="374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/>
      <c r="R113" s="374"/>
      <c r="S113" s="374"/>
      <c r="T113" s="375"/>
    </row>
    <row r="114" spans="1:20" s="221" customFormat="1" ht="42" customHeight="1" x14ac:dyDescent="0.2">
      <c r="A114" s="217"/>
      <c r="B114" s="373" t="s">
        <v>116</v>
      </c>
      <c r="C114" s="374"/>
      <c r="D114" s="374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/>
      <c r="R114" s="374"/>
      <c r="S114" s="374"/>
      <c r="T114" s="375"/>
    </row>
    <row r="115" spans="1:20" s="221" customFormat="1" ht="42" customHeight="1" x14ac:dyDescent="0.2">
      <c r="A115" s="217"/>
      <c r="B115" s="373" t="s">
        <v>81</v>
      </c>
      <c r="C115" s="374"/>
      <c r="D115" s="374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/>
      <c r="R115" s="374"/>
      <c r="S115" s="374"/>
      <c r="T115" s="375"/>
    </row>
    <row r="116" spans="1:20" s="221" customFormat="1" ht="36.6" customHeight="1" x14ac:dyDescent="0.2">
      <c r="A116" s="217"/>
      <c r="B116" s="373" t="s">
        <v>101</v>
      </c>
      <c r="C116" s="374"/>
      <c r="D116" s="374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/>
      <c r="R116" s="374"/>
      <c r="S116" s="374"/>
      <c r="T116" s="375"/>
    </row>
    <row r="117" spans="1:20" s="221" customFormat="1" ht="12" x14ac:dyDescent="0.2">
      <c r="A117" s="217"/>
      <c r="B117" s="239"/>
      <c r="C117" s="240"/>
      <c r="D117" s="240"/>
      <c r="E117" s="240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1"/>
    </row>
    <row r="118" spans="1:20" s="221" customFormat="1" ht="12" x14ac:dyDescent="0.2">
      <c r="A118" s="217"/>
      <c r="B118" s="242" t="s">
        <v>118</v>
      </c>
      <c r="C118" s="243"/>
      <c r="D118" s="243"/>
      <c r="E118" s="244"/>
      <c r="F118" s="244"/>
      <c r="G118" s="244"/>
      <c r="H118" s="395" t="s">
        <v>120</v>
      </c>
      <c r="I118" s="395"/>
      <c r="J118" s="395"/>
      <c r="K118" s="395"/>
      <c r="L118" s="245"/>
      <c r="M118" s="245"/>
      <c r="T118" s="246"/>
    </row>
    <row r="119" spans="1:20" s="221" customFormat="1" ht="12" x14ac:dyDescent="0.2">
      <c r="A119" s="217"/>
      <c r="B119" s="247"/>
      <c r="C119" s="244"/>
      <c r="D119" s="244"/>
      <c r="E119" s="244"/>
      <c r="F119" s="244"/>
      <c r="G119" s="244"/>
      <c r="H119" s="395"/>
      <c r="I119" s="395"/>
      <c r="J119" s="395"/>
      <c r="K119" s="395"/>
      <c r="L119" s="245"/>
      <c r="M119" s="245"/>
      <c r="T119" s="246"/>
    </row>
    <row r="120" spans="1:20" s="221" customFormat="1" ht="12" x14ac:dyDescent="0.2">
      <c r="A120" s="217"/>
      <c r="B120" s="248" t="s">
        <v>117</v>
      </c>
      <c r="C120" s="249"/>
      <c r="D120" s="249"/>
      <c r="E120" s="244"/>
      <c r="F120" s="244"/>
      <c r="G120" s="244"/>
      <c r="H120" s="395"/>
      <c r="I120" s="395"/>
      <c r="J120" s="395"/>
      <c r="K120" s="395"/>
      <c r="L120" s="245"/>
      <c r="M120" s="245"/>
      <c r="T120" s="246"/>
    </row>
    <row r="121" spans="1:20" s="221" customFormat="1" ht="12" x14ac:dyDescent="0.2">
      <c r="A121" s="217"/>
      <c r="B121" s="247"/>
      <c r="C121" s="244"/>
      <c r="D121" s="244"/>
      <c r="E121" s="244"/>
      <c r="F121" s="244"/>
      <c r="G121" s="244"/>
      <c r="H121" s="395"/>
      <c r="I121" s="395"/>
      <c r="J121" s="395"/>
      <c r="K121" s="395"/>
      <c r="L121" s="245"/>
      <c r="M121" s="245"/>
      <c r="T121" s="246"/>
    </row>
    <row r="122" spans="1:20" s="221" customFormat="1" ht="12" x14ac:dyDescent="0.2">
      <c r="A122" s="217"/>
      <c r="B122" s="247"/>
      <c r="C122" s="244"/>
      <c r="D122" s="244"/>
      <c r="E122" s="244"/>
      <c r="F122" s="244"/>
      <c r="G122" s="244"/>
      <c r="H122" s="395"/>
      <c r="I122" s="395"/>
      <c r="J122" s="395"/>
      <c r="K122" s="395"/>
      <c r="L122" s="245"/>
      <c r="M122" s="245"/>
      <c r="T122" s="246"/>
    </row>
    <row r="123" spans="1:20" s="221" customFormat="1" ht="12" x14ac:dyDescent="0.2">
      <c r="A123" s="217"/>
      <c r="B123" s="247"/>
      <c r="C123" s="244"/>
      <c r="D123" s="244"/>
      <c r="E123" s="244"/>
      <c r="F123" s="244"/>
      <c r="G123" s="244"/>
      <c r="H123" s="395"/>
      <c r="I123" s="395"/>
      <c r="J123" s="395"/>
      <c r="K123" s="395"/>
      <c r="L123" s="245"/>
      <c r="M123" s="245"/>
      <c r="T123" s="246"/>
    </row>
    <row r="124" spans="1:20" s="221" customFormat="1" ht="30.75" customHeight="1" x14ac:dyDescent="0.2">
      <c r="A124" s="217"/>
      <c r="B124" s="248" t="s">
        <v>117</v>
      </c>
      <c r="C124" s="249"/>
      <c r="D124" s="249"/>
      <c r="E124" s="244"/>
      <c r="F124" s="244"/>
      <c r="G124" s="244"/>
      <c r="H124" s="395"/>
      <c r="I124" s="395"/>
      <c r="J124" s="395"/>
      <c r="K124" s="395"/>
      <c r="L124" s="245"/>
      <c r="M124" s="245"/>
      <c r="T124" s="246"/>
    </row>
    <row r="125" spans="1:20" s="221" customFormat="1" ht="12" x14ac:dyDescent="0.2">
      <c r="A125" s="217"/>
      <c r="B125" s="250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2"/>
    </row>
    <row r="126" spans="1:20" s="221" customFormat="1" ht="12" x14ac:dyDescent="0.2">
      <c r="A126" s="217"/>
    </row>
    <row r="127" spans="1:20" s="221" customFormat="1" ht="12" x14ac:dyDescent="0.2">
      <c r="A127" s="217"/>
    </row>
    <row r="128" spans="1:20" s="221" customFormat="1" ht="12" x14ac:dyDescent="0.2">
      <c r="A128" s="217"/>
    </row>
    <row r="129" spans="1:1" s="221" customFormat="1" ht="12" x14ac:dyDescent="0.2">
      <c r="A129" s="217"/>
    </row>
    <row r="130" spans="1:1" s="221" customFormat="1" ht="12" x14ac:dyDescent="0.2">
      <c r="A130" s="217"/>
    </row>
    <row r="131" spans="1:1" s="221" customFormat="1" ht="12" x14ac:dyDescent="0.2">
      <c r="A131" s="217"/>
    </row>
    <row r="132" spans="1:1" s="221" customFormat="1" ht="12" x14ac:dyDescent="0.2">
      <c r="A132" s="217"/>
    </row>
    <row r="133" spans="1:1" s="221" customFormat="1" ht="12" x14ac:dyDescent="0.2">
      <c r="A133" s="217"/>
    </row>
    <row r="134" spans="1:1" s="221" customFormat="1" ht="12" x14ac:dyDescent="0.2">
      <c r="A134" s="217"/>
    </row>
    <row r="135" spans="1:1" s="221" customFormat="1" ht="12" x14ac:dyDescent="0.2">
      <c r="A135" s="217"/>
    </row>
    <row r="136" spans="1:1" s="221" customFormat="1" ht="12" x14ac:dyDescent="0.2">
      <c r="A136" s="217"/>
    </row>
    <row r="137" spans="1:1" s="221" customFormat="1" ht="12" x14ac:dyDescent="0.2">
      <c r="A137" s="217"/>
    </row>
    <row r="138" spans="1:1" s="221" customFormat="1" ht="12" x14ac:dyDescent="0.2">
      <c r="A138" s="217"/>
    </row>
    <row r="139" spans="1:1" s="221" customFormat="1" ht="12" x14ac:dyDescent="0.2">
      <c r="A139" s="217"/>
    </row>
    <row r="140" spans="1:1" s="221" customFormat="1" ht="12" x14ac:dyDescent="0.2">
      <c r="A140" s="217"/>
    </row>
    <row r="141" spans="1:1" s="221" customFormat="1" ht="12" x14ac:dyDescent="0.2">
      <c r="A141" s="217"/>
    </row>
    <row r="142" spans="1:1" s="221" customFormat="1" ht="12" x14ac:dyDescent="0.2">
      <c r="A142" s="217"/>
    </row>
    <row r="143" spans="1:1" s="221" customFormat="1" ht="12" x14ac:dyDescent="0.2">
      <c r="A143" s="217"/>
    </row>
    <row r="144" spans="1:1" s="221" customFormat="1" ht="12" x14ac:dyDescent="0.2">
      <c r="A144" s="217"/>
    </row>
    <row r="145" spans="1:1" s="221" customFormat="1" ht="12" x14ac:dyDescent="0.2">
      <c r="A145" s="217"/>
    </row>
    <row r="146" spans="1:1" s="221" customFormat="1" ht="12" x14ac:dyDescent="0.2">
      <c r="A146" s="217"/>
    </row>
    <row r="147" spans="1:1" s="221" customFormat="1" ht="12" x14ac:dyDescent="0.2">
      <c r="A147" s="217"/>
    </row>
    <row r="148" spans="1:1" s="221" customFormat="1" ht="12" x14ac:dyDescent="0.2">
      <c r="A148" s="217"/>
    </row>
    <row r="149" spans="1:1" s="221" customFormat="1" ht="12" x14ac:dyDescent="0.2">
      <c r="A149" s="217"/>
    </row>
    <row r="150" spans="1:1" s="221" customFormat="1" ht="12" x14ac:dyDescent="0.2">
      <c r="A150" s="217"/>
    </row>
    <row r="151" spans="1:1" s="221" customFormat="1" ht="12" x14ac:dyDescent="0.2">
      <c r="A151" s="217"/>
    </row>
    <row r="152" spans="1:1" s="221" customFormat="1" ht="12" x14ac:dyDescent="0.2">
      <c r="A152" s="217"/>
    </row>
    <row r="153" spans="1:1" s="221" customFormat="1" ht="12" x14ac:dyDescent="0.2">
      <c r="A153" s="217"/>
    </row>
    <row r="154" spans="1:1" s="221" customFormat="1" ht="12" x14ac:dyDescent="0.2">
      <c r="A154" s="217"/>
    </row>
    <row r="155" spans="1:1" s="221" customFormat="1" ht="12" x14ac:dyDescent="0.2">
      <c r="A155" s="217"/>
    </row>
    <row r="156" spans="1:1" s="221" customFormat="1" ht="12" x14ac:dyDescent="0.2">
      <c r="A156" s="217"/>
    </row>
    <row r="157" spans="1:1" s="221" customFormat="1" ht="12" x14ac:dyDescent="0.2">
      <c r="A157" s="217"/>
    </row>
    <row r="158" spans="1:1" s="221" customFormat="1" ht="12" x14ac:dyDescent="0.2">
      <c r="A158" s="217"/>
    </row>
    <row r="159" spans="1:1" s="221" customFormat="1" ht="12" x14ac:dyDescent="0.2">
      <c r="A159" s="217"/>
    </row>
    <row r="160" spans="1:1" s="221" customFormat="1" ht="12" x14ac:dyDescent="0.2">
      <c r="A160" s="217"/>
    </row>
    <row r="161" spans="1:1" s="221" customFormat="1" ht="12" x14ac:dyDescent="0.2">
      <c r="A161" s="217"/>
    </row>
    <row r="162" spans="1:1" s="221" customFormat="1" ht="12" x14ac:dyDescent="0.2">
      <c r="A162" s="217"/>
    </row>
    <row r="163" spans="1:1" s="221" customFormat="1" ht="12" x14ac:dyDescent="0.2">
      <c r="A163" s="217"/>
    </row>
    <row r="164" spans="1:1" s="221" customFormat="1" ht="12" x14ac:dyDescent="0.2">
      <c r="A164" s="217"/>
    </row>
    <row r="165" spans="1:1" s="221" customFormat="1" ht="12" x14ac:dyDescent="0.2">
      <c r="A165" s="217"/>
    </row>
    <row r="166" spans="1:1" s="221" customFormat="1" ht="12" x14ac:dyDescent="0.2">
      <c r="A166" s="217"/>
    </row>
    <row r="167" spans="1:1" s="221" customFormat="1" ht="12" x14ac:dyDescent="0.2">
      <c r="A167" s="217"/>
    </row>
    <row r="168" spans="1:1" s="221" customFormat="1" ht="12" x14ac:dyDescent="0.2">
      <c r="A168" s="217"/>
    </row>
    <row r="169" spans="1:1" s="221" customFormat="1" ht="12" x14ac:dyDescent="0.2">
      <c r="A169" s="217"/>
    </row>
    <row r="170" spans="1:1" s="221" customFormat="1" ht="12" x14ac:dyDescent="0.2">
      <c r="A170" s="217"/>
    </row>
    <row r="171" spans="1:1" s="221" customFormat="1" ht="12" x14ac:dyDescent="0.2">
      <c r="A171" s="217"/>
    </row>
    <row r="172" spans="1:1" s="221" customFormat="1" ht="12" x14ac:dyDescent="0.2">
      <c r="A172" s="217"/>
    </row>
    <row r="173" spans="1:1" s="221" customFormat="1" ht="12" x14ac:dyDescent="0.2">
      <c r="A173" s="217"/>
    </row>
    <row r="174" spans="1:1" s="221" customFormat="1" ht="12" x14ac:dyDescent="0.2">
      <c r="A174" s="217"/>
    </row>
    <row r="175" spans="1:1" s="221" customFormat="1" ht="12" x14ac:dyDescent="0.2">
      <c r="A175" s="217"/>
    </row>
    <row r="176" spans="1:1" s="221" customFormat="1" ht="12" x14ac:dyDescent="0.2">
      <c r="A176" s="217"/>
    </row>
    <row r="177" spans="1:1" s="221" customFormat="1" ht="12" x14ac:dyDescent="0.2">
      <c r="A177" s="217"/>
    </row>
    <row r="178" spans="1:1" s="221" customFormat="1" ht="12" x14ac:dyDescent="0.2">
      <c r="A178" s="217"/>
    </row>
    <row r="179" spans="1:1" s="221" customFormat="1" ht="12" x14ac:dyDescent="0.2">
      <c r="A179" s="217"/>
    </row>
    <row r="180" spans="1:1" s="221" customFormat="1" ht="12" x14ac:dyDescent="0.2">
      <c r="A180" s="217"/>
    </row>
    <row r="181" spans="1:1" s="221" customFormat="1" ht="12" x14ac:dyDescent="0.2">
      <c r="A181" s="217"/>
    </row>
    <row r="182" spans="1:1" s="221" customFormat="1" ht="12" x14ac:dyDescent="0.2">
      <c r="A182" s="217"/>
    </row>
    <row r="183" spans="1:1" s="221" customFormat="1" ht="12" x14ac:dyDescent="0.2">
      <c r="A183" s="217"/>
    </row>
    <row r="184" spans="1:1" s="221" customFormat="1" ht="12" x14ac:dyDescent="0.2">
      <c r="A184" s="217"/>
    </row>
    <row r="185" spans="1:1" s="221" customFormat="1" ht="12" x14ac:dyDescent="0.2">
      <c r="A185" s="217"/>
    </row>
    <row r="186" spans="1:1" s="221" customFormat="1" ht="12" x14ac:dyDescent="0.2">
      <c r="A186" s="217"/>
    </row>
    <row r="187" spans="1:1" s="221" customFormat="1" ht="12" x14ac:dyDescent="0.2">
      <c r="A187" s="217"/>
    </row>
    <row r="188" spans="1:1" s="221" customFormat="1" ht="12" x14ac:dyDescent="0.2">
      <c r="A188" s="217"/>
    </row>
    <row r="189" spans="1:1" s="221" customFormat="1" ht="12" x14ac:dyDescent="0.2">
      <c r="A189" s="217"/>
    </row>
    <row r="190" spans="1:1" s="221" customFormat="1" ht="12" x14ac:dyDescent="0.2">
      <c r="A190" s="217"/>
    </row>
    <row r="191" spans="1:1" s="221" customFormat="1" ht="12" x14ac:dyDescent="0.2">
      <c r="A191" s="217"/>
    </row>
    <row r="192" spans="1:1" s="221" customFormat="1" ht="12" x14ac:dyDescent="0.2">
      <c r="A192" s="217"/>
    </row>
    <row r="193" spans="1:1" s="221" customFormat="1" ht="12" x14ac:dyDescent="0.2">
      <c r="A193" s="217"/>
    </row>
    <row r="194" spans="1:1" s="221" customFormat="1" ht="12" x14ac:dyDescent="0.2">
      <c r="A194" s="217"/>
    </row>
    <row r="195" spans="1:1" s="221" customFormat="1" ht="12" x14ac:dyDescent="0.2">
      <c r="A195" s="217"/>
    </row>
    <row r="196" spans="1:1" s="221" customFormat="1" ht="12" x14ac:dyDescent="0.2">
      <c r="A196" s="217"/>
    </row>
    <row r="197" spans="1:1" s="221" customFormat="1" ht="12" x14ac:dyDescent="0.2">
      <c r="A197" s="217"/>
    </row>
    <row r="198" spans="1:1" s="221" customFormat="1" ht="12" x14ac:dyDescent="0.2">
      <c r="A198" s="217"/>
    </row>
    <row r="199" spans="1:1" s="221" customFormat="1" ht="12" x14ac:dyDescent="0.2">
      <c r="A199" s="217"/>
    </row>
    <row r="200" spans="1:1" s="221" customFormat="1" ht="12" x14ac:dyDescent="0.2">
      <c r="A200" s="217"/>
    </row>
    <row r="201" spans="1:1" s="221" customFormat="1" ht="12" x14ac:dyDescent="0.2">
      <c r="A201" s="217"/>
    </row>
    <row r="202" spans="1:1" s="221" customFormat="1" ht="12" x14ac:dyDescent="0.2">
      <c r="A202" s="217"/>
    </row>
    <row r="203" spans="1:1" s="221" customFormat="1" ht="12" x14ac:dyDescent="0.2">
      <c r="A203" s="217"/>
    </row>
    <row r="204" spans="1:1" s="221" customFormat="1" ht="12" x14ac:dyDescent="0.2">
      <c r="A204" s="217"/>
    </row>
    <row r="205" spans="1:1" s="221" customFormat="1" ht="12" x14ac:dyDescent="0.2">
      <c r="A205" s="217"/>
    </row>
    <row r="206" spans="1:1" s="221" customFormat="1" ht="12" x14ac:dyDescent="0.2">
      <c r="A206" s="217"/>
    </row>
    <row r="207" spans="1:1" s="221" customFormat="1" ht="12" x14ac:dyDescent="0.2">
      <c r="A207" s="217"/>
    </row>
    <row r="208" spans="1:1" s="221" customFormat="1" ht="12" x14ac:dyDescent="0.2">
      <c r="A208" s="217"/>
    </row>
    <row r="209" spans="1:1" s="221" customFormat="1" ht="12" x14ac:dyDescent="0.2">
      <c r="A209" s="217"/>
    </row>
    <row r="210" spans="1:1" s="221" customFormat="1" ht="12" x14ac:dyDescent="0.2">
      <c r="A210" s="217"/>
    </row>
    <row r="211" spans="1:1" s="221" customFormat="1" ht="12" x14ac:dyDescent="0.2">
      <c r="A211" s="217"/>
    </row>
    <row r="212" spans="1:1" s="221" customFormat="1" ht="12" x14ac:dyDescent="0.2">
      <c r="A212" s="217"/>
    </row>
    <row r="213" spans="1:1" s="221" customFormat="1" ht="12" x14ac:dyDescent="0.2">
      <c r="A213" s="217"/>
    </row>
    <row r="214" spans="1:1" s="221" customFormat="1" ht="12" x14ac:dyDescent="0.2">
      <c r="A214" s="217"/>
    </row>
    <row r="215" spans="1:1" s="221" customFormat="1" ht="12" x14ac:dyDescent="0.2">
      <c r="A215" s="217"/>
    </row>
    <row r="216" spans="1:1" s="221" customFormat="1" ht="12" x14ac:dyDescent="0.2">
      <c r="A216" s="217"/>
    </row>
    <row r="217" spans="1:1" s="221" customFormat="1" ht="12" x14ac:dyDescent="0.2">
      <c r="A217" s="217"/>
    </row>
    <row r="218" spans="1:1" s="221" customFormat="1" ht="12" x14ac:dyDescent="0.2">
      <c r="A218" s="217"/>
    </row>
    <row r="219" spans="1:1" s="221" customFormat="1" ht="12" x14ac:dyDescent="0.2">
      <c r="A219" s="217"/>
    </row>
    <row r="220" spans="1:1" s="221" customFormat="1" ht="12" x14ac:dyDescent="0.2">
      <c r="A220" s="217"/>
    </row>
    <row r="221" spans="1:1" s="221" customFormat="1" ht="12" x14ac:dyDescent="0.2">
      <c r="A221" s="217"/>
    </row>
    <row r="222" spans="1:1" s="221" customFormat="1" ht="12" x14ac:dyDescent="0.2">
      <c r="A222" s="217"/>
    </row>
    <row r="223" spans="1:1" s="221" customFormat="1" ht="12" x14ac:dyDescent="0.2">
      <c r="A223" s="217"/>
    </row>
    <row r="224" spans="1:1" s="221" customFormat="1" ht="12" x14ac:dyDescent="0.2">
      <c r="A224" s="217"/>
    </row>
    <row r="225" spans="1:1" s="221" customFormat="1" ht="12" x14ac:dyDescent="0.2">
      <c r="A225" s="217"/>
    </row>
    <row r="226" spans="1:1" s="221" customFormat="1" ht="12" x14ac:dyDescent="0.2">
      <c r="A226" s="217"/>
    </row>
    <row r="227" spans="1:1" s="221" customFormat="1" ht="12" x14ac:dyDescent="0.2">
      <c r="A227" s="217"/>
    </row>
    <row r="228" spans="1:1" s="221" customFormat="1" ht="12" x14ac:dyDescent="0.2">
      <c r="A228" s="217"/>
    </row>
    <row r="229" spans="1:1" s="221" customFormat="1" ht="12" x14ac:dyDescent="0.2">
      <c r="A229" s="217"/>
    </row>
    <row r="230" spans="1:1" s="221" customFormat="1" ht="12" x14ac:dyDescent="0.2">
      <c r="A230" s="217"/>
    </row>
    <row r="231" spans="1:1" s="221" customFormat="1" ht="12" x14ac:dyDescent="0.2">
      <c r="A231" s="217"/>
    </row>
    <row r="232" spans="1:1" s="221" customFormat="1" ht="12" x14ac:dyDescent="0.2">
      <c r="A232" s="217"/>
    </row>
    <row r="233" spans="1:1" s="212" customFormat="1" ht="12" x14ac:dyDescent="0.2">
      <c r="A233" s="216"/>
    </row>
    <row r="234" spans="1:1" s="212" customFormat="1" ht="12" x14ac:dyDescent="0.2">
      <c r="A234" s="216"/>
    </row>
    <row r="235" spans="1:1" s="212" customFormat="1" ht="12" x14ac:dyDescent="0.2">
      <c r="A235" s="216"/>
    </row>
    <row r="236" spans="1:1" s="212" customFormat="1" ht="12" x14ac:dyDescent="0.2">
      <c r="A236" s="216"/>
    </row>
    <row r="237" spans="1:1" s="212" customFormat="1" ht="12" x14ac:dyDescent="0.2">
      <c r="A237" s="216"/>
    </row>
    <row r="238" spans="1:1" s="212" customFormat="1" ht="12" x14ac:dyDescent="0.2">
      <c r="A238" s="216"/>
    </row>
    <row r="239" spans="1:1" s="212" customFormat="1" ht="12" x14ac:dyDescent="0.2">
      <c r="A239" s="216"/>
    </row>
    <row r="240" spans="1:1" s="212" customFormat="1" ht="12" x14ac:dyDescent="0.2">
      <c r="A240" s="216"/>
    </row>
    <row r="241" spans="1:1" s="212" customFormat="1" ht="12" x14ac:dyDescent="0.2">
      <c r="A241" s="216"/>
    </row>
    <row r="242" spans="1:1" s="212" customFormat="1" ht="12" x14ac:dyDescent="0.2">
      <c r="A242" s="216"/>
    </row>
    <row r="243" spans="1:1" s="212" customFormat="1" ht="12" x14ac:dyDescent="0.2">
      <c r="A243" s="216"/>
    </row>
    <row r="244" spans="1:1" s="212" customFormat="1" ht="12" x14ac:dyDescent="0.2">
      <c r="A244" s="216"/>
    </row>
    <row r="245" spans="1:1" s="212" customFormat="1" ht="12" x14ac:dyDescent="0.2">
      <c r="A245" s="216"/>
    </row>
    <row r="246" spans="1:1" s="212" customFormat="1" ht="12" x14ac:dyDescent="0.2">
      <c r="A246" s="216"/>
    </row>
    <row r="247" spans="1:1" s="212" customFormat="1" ht="12" x14ac:dyDescent="0.2">
      <c r="A247" s="216"/>
    </row>
    <row r="248" spans="1:1" s="212" customFormat="1" ht="12" x14ac:dyDescent="0.2">
      <c r="A248" s="216"/>
    </row>
    <row r="249" spans="1:1" s="212" customFormat="1" ht="12" x14ac:dyDescent="0.2">
      <c r="A249" s="216"/>
    </row>
    <row r="250" spans="1:1" s="212" customFormat="1" ht="12" x14ac:dyDescent="0.2">
      <c r="A250" s="216"/>
    </row>
    <row r="251" spans="1:1" s="212" customFormat="1" ht="12" x14ac:dyDescent="0.2">
      <c r="A251" s="216"/>
    </row>
    <row r="252" spans="1:1" s="212" customFormat="1" ht="12" x14ac:dyDescent="0.2">
      <c r="A252" s="216"/>
    </row>
    <row r="253" spans="1:1" s="212" customFormat="1" ht="12" x14ac:dyDescent="0.2">
      <c r="A253" s="216"/>
    </row>
    <row r="254" spans="1:1" s="212" customFormat="1" ht="12" x14ac:dyDescent="0.2">
      <c r="A254" s="216"/>
    </row>
    <row r="255" spans="1:1" s="212" customFormat="1" ht="12" x14ac:dyDescent="0.2">
      <c r="A255" s="216"/>
    </row>
    <row r="256" spans="1:1" s="212" customFormat="1" ht="12" x14ac:dyDescent="0.2">
      <c r="A256" s="216"/>
    </row>
    <row r="257" spans="1:1" s="212" customFormat="1" ht="12" x14ac:dyDescent="0.2">
      <c r="A257" s="216"/>
    </row>
    <row r="258" spans="1:1" s="212" customFormat="1" ht="12" x14ac:dyDescent="0.2">
      <c r="A258" s="216"/>
    </row>
    <row r="259" spans="1:1" s="212" customFormat="1" ht="12" x14ac:dyDescent="0.2">
      <c r="A259" s="216"/>
    </row>
    <row r="260" spans="1:1" s="212" customFormat="1" ht="12" x14ac:dyDescent="0.2">
      <c r="A260" s="216"/>
    </row>
    <row r="261" spans="1:1" s="212" customFormat="1" ht="12" x14ac:dyDescent="0.2">
      <c r="A261" s="216"/>
    </row>
    <row r="262" spans="1:1" s="212" customFormat="1" ht="12" x14ac:dyDescent="0.2">
      <c r="A262" s="216"/>
    </row>
    <row r="263" spans="1:1" s="212" customFormat="1" ht="12" x14ac:dyDescent="0.2">
      <c r="A263" s="216"/>
    </row>
    <row r="264" spans="1:1" s="212" customFormat="1" ht="12" x14ac:dyDescent="0.2">
      <c r="A264" s="216"/>
    </row>
    <row r="265" spans="1:1" s="212" customFormat="1" ht="12" x14ac:dyDescent="0.2">
      <c r="A265" s="216"/>
    </row>
    <row r="266" spans="1:1" s="212" customFormat="1" ht="12" x14ac:dyDescent="0.2">
      <c r="A266" s="216"/>
    </row>
    <row r="267" spans="1:1" s="212" customFormat="1" ht="12" x14ac:dyDescent="0.2">
      <c r="A267" s="216"/>
    </row>
    <row r="268" spans="1:1" s="212" customFormat="1" ht="12" x14ac:dyDescent="0.2">
      <c r="A268" s="216"/>
    </row>
    <row r="269" spans="1:1" s="212" customFormat="1" ht="12" x14ac:dyDescent="0.2">
      <c r="A269" s="216"/>
    </row>
    <row r="270" spans="1:1" s="212" customFormat="1" ht="12" x14ac:dyDescent="0.2">
      <c r="A270" s="216"/>
    </row>
    <row r="271" spans="1:1" s="212" customFormat="1" ht="12" x14ac:dyDescent="0.2">
      <c r="A271" s="216"/>
    </row>
    <row r="272" spans="1:1" s="212" customFormat="1" ht="12" x14ac:dyDescent="0.2">
      <c r="A272" s="216"/>
    </row>
    <row r="273" spans="1:1" s="212" customFormat="1" ht="12" x14ac:dyDescent="0.2">
      <c r="A273" s="216"/>
    </row>
    <row r="274" spans="1:1" s="212" customFormat="1" ht="12" x14ac:dyDescent="0.2">
      <c r="A274" s="216"/>
    </row>
    <row r="275" spans="1:1" s="212" customFormat="1" ht="12" x14ac:dyDescent="0.2">
      <c r="A275" s="216"/>
    </row>
    <row r="276" spans="1:1" s="212" customFormat="1" ht="12" x14ac:dyDescent="0.2">
      <c r="A276" s="216"/>
    </row>
    <row r="277" spans="1:1" s="212" customFormat="1" ht="12" x14ac:dyDescent="0.2">
      <c r="A277" s="216"/>
    </row>
    <row r="278" spans="1:1" s="212" customFormat="1" ht="12" x14ac:dyDescent="0.2">
      <c r="A278" s="216"/>
    </row>
    <row r="279" spans="1:1" s="212" customFormat="1" ht="12" x14ac:dyDescent="0.2">
      <c r="A279" s="216"/>
    </row>
    <row r="280" spans="1:1" s="212" customFormat="1" ht="12" x14ac:dyDescent="0.2">
      <c r="A280" s="216"/>
    </row>
    <row r="281" spans="1:1" s="212" customFormat="1" ht="12" x14ac:dyDescent="0.2">
      <c r="A281" s="216"/>
    </row>
    <row r="282" spans="1:1" s="212" customFormat="1" ht="12" x14ac:dyDescent="0.2">
      <c r="A282" s="216"/>
    </row>
    <row r="283" spans="1:1" s="212" customFormat="1" ht="12" x14ac:dyDescent="0.2">
      <c r="A283" s="216"/>
    </row>
    <row r="284" spans="1:1" s="212" customFormat="1" ht="12" x14ac:dyDescent="0.2">
      <c r="A284" s="216"/>
    </row>
    <row r="285" spans="1:1" s="212" customFormat="1" ht="12" x14ac:dyDescent="0.2">
      <c r="A285" s="216"/>
    </row>
    <row r="286" spans="1:1" s="212" customFormat="1" ht="12" x14ac:dyDescent="0.2">
      <c r="A286" s="216"/>
    </row>
    <row r="287" spans="1:1" s="212" customFormat="1" ht="12" x14ac:dyDescent="0.2">
      <c r="A287" s="216"/>
    </row>
    <row r="288" spans="1:1" s="212" customFormat="1" ht="12" x14ac:dyDescent="0.2">
      <c r="A288" s="216"/>
    </row>
    <row r="289" spans="1:1" s="212" customFormat="1" ht="12" x14ac:dyDescent="0.2">
      <c r="A289" s="216"/>
    </row>
    <row r="290" spans="1:1" s="212" customFormat="1" ht="12" x14ac:dyDescent="0.2">
      <c r="A290" s="216"/>
    </row>
    <row r="291" spans="1:1" s="212" customFormat="1" ht="12" x14ac:dyDescent="0.2">
      <c r="A291" s="216"/>
    </row>
    <row r="292" spans="1:1" s="212" customFormat="1" ht="12" x14ac:dyDescent="0.2">
      <c r="A292" s="216"/>
    </row>
    <row r="293" spans="1:1" s="212" customFormat="1" ht="12" x14ac:dyDescent="0.2">
      <c r="A293" s="216"/>
    </row>
    <row r="294" spans="1:1" s="212" customFormat="1" ht="12" x14ac:dyDescent="0.2">
      <c r="A294" s="216"/>
    </row>
    <row r="295" spans="1:1" s="212" customFormat="1" ht="12" x14ac:dyDescent="0.2">
      <c r="A295" s="216"/>
    </row>
    <row r="296" spans="1:1" s="212" customFormat="1" ht="12" x14ac:dyDescent="0.2">
      <c r="A296" s="216"/>
    </row>
    <row r="297" spans="1:1" s="212" customFormat="1" ht="12" x14ac:dyDescent="0.2">
      <c r="A297" s="216"/>
    </row>
    <row r="298" spans="1:1" s="212" customFormat="1" ht="12" x14ac:dyDescent="0.2">
      <c r="A298" s="216"/>
    </row>
    <row r="299" spans="1:1" s="212" customFormat="1" ht="12" x14ac:dyDescent="0.2">
      <c r="A299" s="216"/>
    </row>
    <row r="300" spans="1:1" s="212" customFormat="1" ht="12" x14ac:dyDescent="0.2">
      <c r="A300" s="216"/>
    </row>
    <row r="301" spans="1:1" s="212" customFormat="1" ht="12" x14ac:dyDescent="0.2">
      <c r="A301" s="216"/>
    </row>
    <row r="302" spans="1:1" s="212" customFormat="1" ht="12" x14ac:dyDescent="0.2">
      <c r="A302" s="216"/>
    </row>
    <row r="303" spans="1:1" s="212" customFormat="1" ht="12" x14ac:dyDescent="0.2">
      <c r="A303" s="216"/>
    </row>
    <row r="304" spans="1:1" s="212" customFormat="1" ht="12" x14ac:dyDescent="0.2">
      <c r="A304" s="216"/>
    </row>
    <row r="305" spans="1:1" s="212" customFormat="1" ht="12" x14ac:dyDescent="0.2">
      <c r="A305" s="216"/>
    </row>
    <row r="306" spans="1:1" s="212" customFormat="1" ht="12" x14ac:dyDescent="0.2">
      <c r="A306" s="216"/>
    </row>
    <row r="307" spans="1:1" s="212" customFormat="1" ht="12" x14ac:dyDescent="0.2">
      <c r="A307" s="216"/>
    </row>
    <row r="308" spans="1:1" s="212" customFormat="1" ht="12" x14ac:dyDescent="0.2">
      <c r="A308" s="216"/>
    </row>
    <row r="309" spans="1:1" s="212" customFormat="1" ht="12" x14ac:dyDescent="0.2">
      <c r="A309" s="216"/>
    </row>
    <row r="310" spans="1:1" s="212" customFormat="1" ht="12" x14ac:dyDescent="0.2">
      <c r="A310" s="216"/>
    </row>
    <row r="311" spans="1:1" s="212" customFormat="1" ht="12" x14ac:dyDescent="0.2">
      <c r="A311" s="216"/>
    </row>
    <row r="312" spans="1:1" s="212" customFormat="1" ht="12" x14ac:dyDescent="0.2">
      <c r="A312" s="216"/>
    </row>
    <row r="313" spans="1:1" s="212" customFormat="1" ht="12" x14ac:dyDescent="0.2">
      <c r="A313" s="216"/>
    </row>
    <row r="314" spans="1:1" s="212" customFormat="1" ht="12" x14ac:dyDescent="0.2">
      <c r="A314" s="216"/>
    </row>
    <row r="315" spans="1:1" s="212" customFormat="1" ht="12" x14ac:dyDescent="0.2">
      <c r="A315" s="216"/>
    </row>
    <row r="316" spans="1:1" s="212" customFormat="1" ht="12" x14ac:dyDescent="0.2">
      <c r="A316" s="216"/>
    </row>
    <row r="317" spans="1:1" s="212" customFormat="1" ht="12" x14ac:dyDescent="0.2">
      <c r="A317" s="216"/>
    </row>
    <row r="318" spans="1:1" s="212" customFormat="1" ht="12" x14ac:dyDescent="0.2">
      <c r="A318" s="216"/>
    </row>
    <row r="319" spans="1:1" s="212" customFormat="1" ht="12" x14ac:dyDescent="0.2">
      <c r="A319" s="216"/>
    </row>
    <row r="320" spans="1:1" s="212" customFormat="1" ht="12" x14ac:dyDescent="0.2">
      <c r="A320" s="216"/>
    </row>
    <row r="321" spans="1:1" s="212" customFormat="1" ht="12" x14ac:dyDescent="0.2">
      <c r="A321" s="216"/>
    </row>
    <row r="322" spans="1:1" s="212" customFormat="1" ht="12" x14ac:dyDescent="0.2">
      <c r="A322" s="216"/>
    </row>
    <row r="323" spans="1:1" s="212" customFormat="1" ht="12" x14ac:dyDescent="0.2">
      <c r="A323" s="216"/>
    </row>
    <row r="324" spans="1:1" s="212" customFormat="1" ht="12" x14ac:dyDescent="0.2">
      <c r="A324" s="216"/>
    </row>
    <row r="325" spans="1:1" s="212" customFormat="1" ht="12" x14ac:dyDescent="0.2">
      <c r="A325" s="216"/>
    </row>
    <row r="326" spans="1:1" s="212" customFormat="1" ht="12" x14ac:dyDescent="0.2">
      <c r="A326" s="216"/>
    </row>
    <row r="327" spans="1:1" s="212" customFormat="1" ht="12" x14ac:dyDescent="0.2">
      <c r="A327" s="216"/>
    </row>
    <row r="328" spans="1:1" s="212" customFormat="1" ht="12" x14ac:dyDescent="0.2">
      <c r="A328" s="216"/>
    </row>
    <row r="329" spans="1:1" s="212" customFormat="1" ht="12" x14ac:dyDescent="0.2">
      <c r="A329" s="216"/>
    </row>
    <row r="330" spans="1:1" s="212" customFormat="1" ht="12" x14ac:dyDescent="0.2">
      <c r="A330" s="216"/>
    </row>
    <row r="331" spans="1:1" s="212" customFormat="1" ht="12" x14ac:dyDescent="0.2">
      <c r="A331" s="216"/>
    </row>
    <row r="332" spans="1:1" s="212" customFormat="1" ht="12" x14ac:dyDescent="0.2">
      <c r="A332" s="216"/>
    </row>
    <row r="333" spans="1:1" s="212" customFormat="1" ht="12" x14ac:dyDescent="0.2">
      <c r="A333" s="216"/>
    </row>
    <row r="334" spans="1:1" s="212" customFormat="1" ht="12" x14ac:dyDescent="0.2">
      <c r="A334" s="216"/>
    </row>
    <row r="335" spans="1:1" s="212" customFormat="1" ht="12" x14ac:dyDescent="0.2">
      <c r="A335" s="216"/>
    </row>
    <row r="336" spans="1:1" s="212" customFormat="1" ht="12" x14ac:dyDescent="0.2">
      <c r="A336" s="216"/>
    </row>
    <row r="337" spans="1:1" s="212" customFormat="1" ht="12" x14ac:dyDescent="0.2">
      <c r="A337" s="216"/>
    </row>
    <row r="338" spans="1:1" s="212" customFormat="1" ht="12" x14ac:dyDescent="0.2">
      <c r="A338" s="216"/>
    </row>
    <row r="339" spans="1:1" s="212" customFormat="1" ht="12" x14ac:dyDescent="0.2">
      <c r="A339" s="216"/>
    </row>
    <row r="340" spans="1:1" s="212" customFormat="1" ht="12" x14ac:dyDescent="0.2">
      <c r="A340" s="216"/>
    </row>
    <row r="341" spans="1:1" s="212" customFormat="1" ht="12" x14ac:dyDescent="0.2">
      <c r="A341" s="216"/>
    </row>
    <row r="342" spans="1:1" s="212" customFormat="1" ht="12" x14ac:dyDescent="0.2">
      <c r="A342" s="216"/>
    </row>
    <row r="343" spans="1:1" s="212" customFormat="1" ht="12" x14ac:dyDescent="0.2">
      <c r="A343" s="216"/>
    </row>
    <row r="344" spans="1:1" s="212" customFormat="1" ht="12" x14ac:dyDescent="0.2">
      <c r="A344" s="216"/>
    </row>
    <row r="345" spans="1:1" s="212" customFormat="1" ht="12" x14ac:dyDescent="0.2">
      <c r="A345" s="216"/>
    </row>
    <row r="346" spans="1:1" s="212" customFormat="1" ht="12" x14ac:dyDescent="0.2">
      <c r="A346" s="216"/>
    </row>
    <row r="347" spans="1:1" s="212" customFormat="1" ht="12" x14ac:dyDescent="0.2">
      <c r="A347" s="216"/>
    </row>
    <row r="348" spans="1:1" s="212" customFormat="1" ht="12" x14ac:dyDescent="0.2">
      <c r="A348" s="216"/>
    </row>
    <row r="349" spans="1:1" s="212" customFormat="1" ht="12" x14ac:dyDescent="0.2">
      <c r="A349" s="216"/>
    </row>
    <row r="350" spans="1:1" s="212" customFormat="1" ht="12" x14ac:dyDescent="0.2">
      <c r="A350" s="216"/>
    </row>
    <row r="351" spans="1:1" s="212" customFormat="1" ht="12" x14ac:dyDescent="0.2">
      <c r="A351" s="216"/>
    </row>
    <row r="352" spans="1:1" s="212" customFormat="1" ht="12" x14ac:dyDescent="0.2">
      <c r="A352" s="216"/>
    </row>
    <row r="353" spans="1:1" s="212" customFormat="1" ht="12" x14ac:dyDescent="0.2">
      <c r="A353" s="216"/>
    </row>
    <row r="354" spans="1:1" s="212" customFormat="1" ht="12" x14ac:dyDescent="0.2">
      <c r="A354" s="216"/>
    </row>
    <row r="355" spans="1:1" s="212" customFormat="1" ht="12" x14ac:dyDescent="0.2">
      <c r="A355" s="216"/>
    </row>
    <row r="356" spans="1:1" s="212" customFormat="1" ht="12" x14ac:dyDescent="0.2">
      <c r="A356" s="216"/>
    </row>
    <row r="357" spans="1:1" s="212" customFormat="1" ht="12" x14ac:dyDescent="0.2">
      <c r="A357" s="216"/>
    </row>
    <row r="358" spans="1:1" s="212" customFormat="1" ht="12" x14ac:dyDescent="0.2">
      <c r="A358" s="216"/>
    </row>
    <row r="359" spans="1:1" s="212" customFormat="1" ht="12" x14ac:dyDescent="0.2">
      <c r="A359" s="216"/>
    </row>
    <row r="360" spans="1:1" s="212" customFormat="1" ht="12" x14ac:dyDescent="0.2">
      <c r="A360" s="216"/>
    </row>
    <row r="361" spans="1:1" s="212" customFormat="1" ht="12" x14ac:dyDescent="0.2">
      <c r="A361" s="216"/>
    </row>
    <row r="362" spans="1:1" s="212" customFormat="1" ht="12" x14ac:dyDescent="0.2">
      <c r="A362" s="216"/>
    </row>
    <row r="363" spans="1:1" s="212" customFormat="1" ht="12" x14ac:dyDescent="0.2">
      <c r="A363" s="216"/>
    </row>
    <row r="364" spans="1:1" s="212" customFormat="1" ht="12" x14ac:dyDescent="0.2">
      <c r="A364" s="216"/>
    </row>
    <row r="365" spans="1:1" s="212" customFormat="1" ht="12" x14ac:dyDescent="0.2">
      <c r="A365" s="216"/>
    </row>
    <row r="366" spans="1:1" s="212" customFormat="1" ht="12" x14ac:dyDescent="0.2">
      <c r="A366" s="216"/>
    </row>
    <row r="367" spans="1:1" s="212" customFormat="1" ht="12" x14ac:dyDescent="0.2">
      <c r="A367" s="216"/>
    </row>
    <row r="368" spans="1:1" s="212" customFormat="1" ht="12" x14ac:dyDescent="0.2">
      <c r="A368" s="216"/>
    </row>
    <row r="369" spans="1:1" s="212" customFormat="1" ht="12" x14ac:dyDescent="0.2">
      <c r="A369" s="216"/>
    </row>
    <row r="370" spans="1:1" s="212" customFormat="1" ht="12" x14ac:dyDescent="0.2">
      <c r="A370" s="216"/>
    </row>
    <row r="371" spans="1:1" s="212" customFormat="1" ht="12" x14ac:dyDescent="0.2">
      <c r="A371" s="216"/>
    </row>
    <row r="372" spans="1:1" s="212" customFormat="1" ht="12" x14ac:dyDescent="0.2">
      <c r="A372" s="216"/>
    </row>
    <row r="373" spans="1:1" s="212" customFormat="1" ht="12" x14ac:dyDescent="0.2">
      <c r="A373" s="216"/>
    </row>
    <row r="374" spans="1:1" s="212" customFormat="1" ht="12" x14ac:dyDescent="0.2">
      <c r="A374" s="216"/>
    </row>
    <row r="375" spans="1:1" s="212" customFormat="1" ht="12" x14ac:dyDescent="0.2">
      <c r="A375" s="216"/>
    </row>
    <row r="376" spans="1:1" s="212" customFormat="1" ht="12" x14ac:dyDescent="0.2">
      <c r="A376" s="216"/>
    </row>
    <row r="377" spans="1:1" s="212" customFormat="1" ht="12" x14ac:dyDescent="0.2">
      <c r="A377" s="216"/>
    </row>
    <row r="378" spans="1:1" s="212" customFormat="1" ht="12" x14ac:dyDescent="0.2">
      <c r="A378" s="216"/>
    </row>
    <row r="379" spans="1:1" s="212" customFormat="1" ht="12" x14ac:dyDescent="0.2">
      <c r="A379" s="216"/>
    </row>
    <row r="380" spans="1:1" s="212" customFormat="1" ht="12" x14ac:dyDescent="0.2">
      <c r="A380" s="216"/>
    </row>
    <row r="381" spans="1:1" s="212" customFormat="1" ht="12" x14ac:dyDescent="0.2">
      <c r="A381" s="216"/>
    </row>
    <row r="382" spans="1:1" s="212" customFormat="1" ht="12" x14ac:dyDescent="0.2">
      <c r="A382" s="216"/>
    </row>
    <row r="383" spans="1:1" s="212" customFormat="1" ht="12" x14ac:dyDescent="0.2">
      <c r="A383" s="216"/>
    </row>
    <row r="384" spans="1:1" s="212" customFormat="1" ht="12" x14ac:dyDescent="0.2">
      <c r="A384" s="216"/>
    </row>
    <row r="385" spans="1:1" s="212" customFormat="1" ht="12" x14ac:dyDescent="0.2">
      <c r="A385" s="216"/>
    </row>
    <row r="386" spans="1:1" s="212" customFormat="1" ht="12" x14ac:dyDescent="0.2">
      <c r="A386" s="216"/>
    </row>
    <row r="387" spans="1:1" s="212" customFormat="1" ht="12" x14ac:dyDescent="0.2">
      <c r="A387" s="216"/>
    </row>
    <row r="388" spans="1:1" s="212" customFormat="1" ht="12" x14ac:dyDescent="0.2">
      <c r="A388" s="216"/>
    </row>
    <row r="389" spans="1:1" s="212" customFormat="1" ht="12" x14ac:dyDescent="0.2">
      <c r="A389" s="216"/>
    </row>
    <row r="390" spans="1:1" s="212" customFormat="1" ht="12" x14ac:dyDescent="0.2">
      <c r="A390" s="216"/>
    </row>
    <row r="391" spans="1:1" s="212" customFormat="1" ht="12" x14ac:dyDescent="0.2">
      <c r="A391" s="216"/>
    </row>
    <row r="392" spans="1:1" s="212" customFormat="1" ht="12" x14ac:dyDescent="0.2">
      <c r="A392" s="216"/>
    </row>
    <row r="393" spans="1:1" s="212" customFormat="1" ht="12" x14ac:dyDescent="0.2">
      <c r="A393" s="216"/>
    </row>
    <row r="394" spans="1:1" s="212" customFormat="1" ht="12" x14ac:dyDescent="0.2">
      <c r="A394" s="216"/>
    </row>
    <row r="395" spans="1:1" s="212" customFormat="1" ht="12" x14ac:dyDescent="0.2">
      <c r="A395" s="216"/>
    </row>
    <row r="396" spans="1:1" s="212" customFormat="1" ht="12" x14ac:dyDescent="0.2">
      <c r="A396" s="216"/>
    </row>
    <row r="397" spans="1:1" s="212" customFormat="1" ht="12" x14ac:dyDescent="0.2">
      <c r="A397" s="216"/>
    </row>
    <row r="398" spans="1:1" s="212" customFormat="1" ht="12" x14ac:dyDescent="0.2">
      <c r="A398" s="216"/>
    </row>
    <row r="399" spans="1:1" s="212" customFormat="1" ht="12" x14ac:dyDescent="0.2">
      <c r="A399" s="216"/>
    </row>
    <row r="400" spans="1:1" s="212" customFormat="1" ht="12" x14ac:dyDescent="0.2">
      <c r="A400" s="216"/>
    </row>
    <row r="401" spans="1:1" s="212" customFormat="1" ht="12" x14ac:dyDescent="0.2">
      <c r="A401" s="216"/>
    </row>
    <row r="402" spans="1:1" s="212" customFormat="1" ht="12" x14ac:dyDescent="0.2">
      <c r="A402" s="216"/>
    </row>
    <row r="403" spans="1:1" s="212" customFormat="1" ht="12" x14ac:dyDescent="0.2">
      <c r="A403" s="216"/>
    </row>
    <row r="404" spans="1:1" s="212" customFormat="1" ht="12" x14ac:dyDescent="0.2">
      <c r="A404" s="216"/>
    </row>
    <row r="405" spans="1:1" s="212" customFormat="1" ht="12" x14ac:dyDescent="0.2">
      <c r="A405" s="216"/>
    </row>
    <row r="406" spans="1:1" s="212" customFormat="1" ht="12" x14ac:dyDescent="0.2">
      <c r="A406" s="216"/>
    </row>
    <row r="407" spans="1:1" s="212" customFormat="1" ht="12" x14ac:dyDescent="0.2">
      <c r="A407" s="216"/>
    </row>
    <row r="408" spans="1:1" s="212" customFormat="1" ht="12" x14ac:dyDescent="0.2">
      <c r="A408" s="216"/>
    </row>
    <row r="409" spans="1:1" s="212" customFormat="1" ht="12" x14ac:dyDescent="0.2">
      <c r="A409" s="216"/>
    </row>
    <row r="410" spans="1:1" s="212" customFormat="1" ht="12" x14ac:dyDescent="0.2">
      <c r="A410" s="216"/>
    </row>
    <row r="411" spans="1:1" s="212" customFormat="1" ht="12" x14ac:dyDescent="0.2">
      <c r="A411" s="216"/>
    </row>
    <row r="412" spans="1:1" s="212" customFormat="1" ht="12" x14ac:dyDescent="0.2">
      <c r="A412" s="216"/>
    </row>
    <row r="413" spans="1:1" s="212" customFormat="1" ht="12" x14ac:dyDescent="0.2">
      <c r="A413" s="216"/>
    </row>
  </sheetData>
  <sheetProtection password="F319" sheet="1" objects="1" scenarios="1" formatCells="0" formatColumns="0" formatRows="0" selectLockedCells="1"/>
  <mergeCells count="37">
    <mergeCell ref="C2:E2"/>
    <mergeCell ref="F2:H2"/>
    <mergeCell ref="I2:K2"/>
    <mergeCell ref="L2:N2"/>
    <mergeCell ref="L4:N4"/>
    <mergeCell ref="O4:Q4"/>
    <mergeCell ref="R2:R5"/>
    <mergeCell ref="F3:H3"/>
    <mergeCell ref="I3:K3"/>
    <mergeCell ref="L3:N3"/>
    <mergeCell ref="O3:Q3"/>
    <mergeCell ref="H118:K124"/>
    <mergeCell ref="B116:T116"/>
    <mergeCell ref="B112:Q112"/>
    <mergeCell ref="B106:Q106"/>
    <mergeCell ref="B107:Q107"/>
    <mergeCell ref="B108:Q108"/>
    <mergeCell ref="B109:Q109"/>
    <mergeCell ref="B110:Q110"/>
    <mergeCell ref="B111:Q111"/>
    <mergeCell ref="B114:T114"/>
    <mergeCell ref="B1:T1"/>
    <mergeCell ref="B113:T113"/>
    <mergeCell ref="B115:T115"/>
    <mergeCell ref="C6:E6"/>
    <mergeCell ref="F6:H6"/>
    <mergeCell ref="I6:K6"/>
    <mergeCell ref="L6:N6"/>
    <mergeCell ref="R6:T6"/>
    <mergeCell ref="O6:Q6"/>
    <mergeCell ref="C3:E3"/>
    <mergeCell ref="O2:Q2"/>
    <mergeCell ref="S2:S5"/>
    <mergeCell ref="T2:T5"/>
    <mergeCell ref="C4:E4"/>
    <mergeCell ref="F4:H4"/>
    <mergeCell ref="I4:K4"/>
  </mergeCells>
  <phoneticPr fontId="2" type="noConversion"/>
  <dataValidations disablePrompts="1" count="1">
    <dataValidation type="list" allowBlank="1" showInputMessage="1" showErrorMessage="1" sqref="C4 F4 I4 L4 O4">
      <formula1>REGIME_IVA</formula1>
    </dataValidation>
  </dataValidations>
  <pageMargins left="0.78740157480314965" right="0.78740157480314965" top="0.59055118110236227" bottom="0.59055118110236227" header="0.51181102362204722" footer="0.51181102362204722"/>
  <pageSetup paperSize="9" scale="61" orientation="portrait" r:id="rId1"/>
  <headerFooter alignWithMargins="0"/>
  <rowBreaks count="2" manualBreakCount="2">
    <brk id="53" min="1" max="7" man="1"/>
    <brk id="106" min="1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8">
    <tabColor rgb="FF00B050"/>
  </sheetPr>
  <dimension ref="A1:J32"/>
  <sheetViews>
    <sheetView zoomScale="90" zoomScaleNormal="90" workbookViewId="0">
      <selection activeCell="G13" sqref="G13"/>
    </sheetView>
  </sheetViews>
  <sheetFormatPr defaultColWidth="8.7109375" defaultRowHeight="12.75" x14ac:dyDescent="0.2"/>
  <cols>
    <col min="1" max="1" width="10.5703125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152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x14ac:dyDescent="0.2">
      <c r="A6" s="413"/>
      <c r="B6" s="413"/>
      <c r="C6" s="413"/>
      <c r="D6" s="151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151" t="s">
        <v>69</v>
      </c>
      <c r="E7" s="415"/>
      <c r="F7" s="415"/>
      <c r="G7" s="415"/>
      <c r="H7" s="418"/>
      <c r="I7" s="418"/>
      <c r="J7" s="420"/>
    </row>
    <row r="8" spans="1:10" ht="37.5" customHeight="1" x14ac:dyDescent="0.2">
      <c r="A8" s="409" t="s">
        <v>613</v>
      </c>
      <c r="B8" s="408" t="s">
        <v>614</v>
      </c>
      <c r="C8" s="408"/>
      <c r="D8" s="147"/>
      <c r="E8" s="148"/>
      <c r="F8" s="149"/>
      <c r="G8" s="149"/>
      <c r="H8" s="19">
        <f t="shared" ref="H8:H17" si="0">IFERROR(IF(ISBLANK(E8),0,IF(F8/E8-1&gt;0,0,F8/E8-1)),0)</f>
        <v>0</v>
      </c>
      <c r="I8" s="19">
        <f>IFERROR(IF(ISBLANK(E8),0,IF(G8/E8-1&gt;0,0,G8/E8-1)),0)</f>
        <v>0</v>
      </c>
      <c r="J8" s="150"/>
    </row>
    <row r="9" spans="1:10" ht="37.5" customHeight="1" x14ac:dyDescent="0.2">
      <c r="A9" s="409"/>
      <c r="B9" s="408" t="s">
        <v>615</v>
      </c>
      <c r="C9" s="408"/>
      <c r="D9" s="147"/>
      <c r="E9" s="148"/>
      <c r="F9" s="149"/>
      <c r="G9" s="149"/>
      <c r="H9" s="19">
        <f t="shared" si="0"/>
        <v>0</v>
      </c>
      <c r="I9" s="19">
        <f t="shared" ref="I9:I23" si="1">IFERROR(IF(ISBLANK(E9),0,IF(G9/E9-1&gt;0,0,G9/E9-1)),0)</f>
        <v>0</v>
      </c>
      <c r="J9" s="150"/>
    </row>
    <row r="10" spans="1:10" ht="37.5" customHeight="1" x14ac:dyDescent="0.2">
      <c r="A10" s="409"/>
      <c r="B10" s="408" t="s">
        <v>616</v>
      </c>
      <c r="C10" s="408"/>
      <c r="D10" s="147"/>
      <c r="E10" s="148"/>
      <c r="F10" s="149"/>
      <c r="G10" s="149"/>
      <c r="H10" s="19">
        <f t="shared" si="0"/>
        <v>0</v>
      </c>
      <c r="I10" s="19">
        <f t="shared" si="1"/>
        <v>0</v>
      </c>
      <c r="J10" s="150"/>
    </row>
    <row r="11" spans="1:10" ht="37.5" customHeight="1" x14ac:dyDescent="0.2">
      <c r="A11" s="409"/>
      <c r="B11" s="408" t="s">
        <v>617</v>
      </c>
      <c r="C11" s="408"/>
      <c r="D11" s="147"/>
      <c r="E11" s="148"/>
      <c r="F11" s="149"/>
      <c r="G11" s="149"/>
      <c r="H11" s="19">
        <f t="shared" si="0"/>
        <v>0</v>
      </c>
      <c r="I11" s="19">
        <f t="shared" si="1"/>
        <v>0</v>
      </c>
      <c r="J11" s="150"/>
    </row>
    <row r="12" spans="1:10" ht="37.5" customHeight="1" x14ac:dyDescent="0.2">
      <c r="A12" s="409"/>
      <c r="B12" s="408" t="s">
        <v>618</v>
      </c>
      <c r="C12" s="408"/>
      <c r="D12" s="147"/>
      <c r="E12" s="148"/>
      <c r="F12" s="149"/>
      <c r="G12" s="149"/>
      <c r="H12" s="19">
        <f t="shared" si="0"/>
        <v>0</v>
      </c>
      <c r="I12" s="19">
        <f t="shared" si="1"/>
        <v>0</v>
      </c>
      <c r="J12" s="150"/>
    </row>
    <row r="13" spans="1:10" ht="37.5" customHeight="1" x14ac:dyDescent="0.2">
      <c r="A13" s="409"/>
      <c r="B13" s="408" t="s">
        <v>592</v>
      </c>
      <c r="C13" s="408"/>
      <c r="D13" s="147"/>
      <c r="E13" s="148"/>
      <c r="F13" s="149"/>
      <c r="G13" s="149"/>
      <c r="H13" s="19">
        <f t="shared" si="0"/>
        <v>0</v>
      </c>
      <c r="I13" s="19">
        <f t="shared" si="1"/>
        <v>0</v>
      </c>
      <c r="J13" s="150"/>
    </row>
    <row r="14" spans="1:10" ht="37.5" customHeight="1" x14ac:dyDescent="0.2">
      <c r="A14" s="409"/>
      <c r="B14" s="408" t="s">
        <v>619</v>
      </c>
      <c r="C14" s="156" t="s">
        <v>105</v>
      </c>
      <c r="D14" s="147"/>
      <c r="E14" s="148"/>
      <c r="F14" s="149"/>
      <c r="G14" s="149"/>
      <c r="H14" s="19">
        <f t="shared" si="0"/>
        <v>0</v>
      </c>
      <c r="I14" s="19">
        <f t="shared" si="1"/>
        <v>0</v>
      </c>
      <c r="J14" s="150"/>
    </row>
    <row r="15" spans="1:10" ht="37.5" customHeight="1" x14ac:dyDescent="0.2">
      <c r="A15" s="409"/>
      <c r="B15" s="408"/>
      <c r="C15" s="156" t="s">
        <v>70</v>
      </c>
      <c r="D15" s="147"/>
      <c r="E15" s="148"/>
      <c r="F15" s="149"/>
      <c r="G15" s="149"/>
      <c r="H15" s="19">
        <f t="shared" si="0"/>
        <v>0</v>
      </c>
      <c r="I15" s="19">
        <f t="shared" si="1"/>
        <v>0</v>
      </c>
      <c r="J15" s="150"/>
    </row>
    <row r="16" spans="1:10" ht="37.5" customHeight="1" x14ac:dyDescent="0.2">
      <c r="A16" s="409"/>
      <c r="B16" s="408"/>
      <c r="C16" s="156" t="s">
        <v>71</v>
      </c>
      <c r="D16" s="147"/>
      <c r="E16" s="148"/>
      <c r="F16" s="149"/>
      <c r="G16" s="149"/>
      <c r="H16" s="19">
        <f t="shared" si="0"/>
        <v>0</v>
      </c>
      <c r="I16" s="19">
        <f t="shared" si="1"/>
        <v>0</v>
      </c>
      <c r="J16" s="150"/>
    </row>
    <row r="17" spans="1:10" ht="37.5" customHeight="1" x14ac:dyDescent="0.2">
      <c r="A17" s="409"/>
      <c r="B17" s="425" t="s">
        <v>620</v>
      </c>
      <c r="C17" s="426"/>
      <c r="D17" s="147"/>
      <c r="E17" s="148"/>
      <c r="F17" s="149"/>
      <c r="G17" s="149"/>
      <c r="H17" s="19">
        <f t="shared" si="0"/>
        <v>0</v>
      </c>
      <c r="I17" s="19">
        <f t="shared" si="1"/>
        <v>0</v>
      </c>
      <c r="J17" s="150"/>
    </row>
    <row r="18" spans="1:10" ht="2.25" customHeight="1" x14ac:dyDescent="0.2">
      <c r="A18" s="165"/>
      <c r="I18" s="19">
        <f t="shared" si="1"/>
        <v>0</v>
      </c>
      <c r="J18"/>
    </row>
    <row r="19" spans="1:10" ht="12.75" customHeight="1" x14ac:dyDescent="0.2">
      <c r="A19" s="427" t="s">
        <v>72</v>
      </c>
      <c r="B19" s="428" t="s">
        <v>12</v>
      </c>
      <c r="C19" s="428"/>
      <c r="D19" s="16"/>
      <c r="E19" s="16"/>
      <c r="F19" s="5">
        <f>Personale!D130</f>
        <v>0</v>
      </c>
      <c r="G19" s="5">
        <f>Personale!D131</f>
        <v>0</v>
      </c>
      <c r="H19" s="19">
        <f>IFERROR(IF(ISBLANK(E19),0,IF(F19/E19-1&gt;0,0,F19/E19-1)),0)</f>
        <v>0</v>
      </c>
      <c r="I19" s="19">
        <f t="shared" si="1"/>
        <v>0</v>
      </c>
      <c r="J19"/>
    </row>
    <row r="20" spans="1:10" ht="12.75" customHeight="1" x14ac:dyDescent="0.2">
      <c r="A20" s="427"/>
      <c r="B20" s="428" t="s">
        <v>111</v>
      </c>
      <c r="C20" s="428"/>
      <c r="D20" s="17"/>
      <c r="E20" s="17"/>
      <c r="F20" s="6">
        <f>Personale!G130</f>
        <v>0</v>
      </c>
      <c r="G20" s="6">
        <f>Personale!G131</f>
        <v>0</v>
      </c>
      <c r="H20" s="19">
        <f>IFERROR(IF(ISBLANK(E20),0,IF(F20/E20-1&gt;0,0,F20/E20-1)),0)</f>
        <v>0</v>
      </c>
      <c r="I20" s="19">
        <f t="shared" si="1"/>
        <v>0</v>
      </c>
      <c r="J20"/>
    </row>
    <row r="21" spans="1:10" ht="12.75" customHeight="1" x14ac:dyDescent="0.2">
      <c r="A21" s="427"/>
      <c r="B21" s="428" t="s">
        <v>112</v>
      </c>
      <c r="C21" s="428"/>
      <c r="D21" s="16"/>
      <c r="E21" s="16"/>
      <c r="F21" s="5">
        <f>Personale!E130</f>
        <v>0</v>
      </c>
      <c r="G21" s="5">
        <f>Personale!E131</f>
        <v>0</v>
      </c>
      <c r="H21" s="19">
        <f>IFERROR(IF(ISBLANK(E21),0,IF(F21/E21-1&gt;0,0,F21/E21-1)),0)</f>
        <v>0</v>
      </c>
      <c r="I21" s="19">
        <f t="shared" si="1"/>
        <v>0</v>
      </c>
      <c r="J21"/>
    </row>
    <row r="22" spans="1:10" ht="12.75" customHeight="1" x14ac:dyDescent="0.2">
      <c r="A22" s="427"/>
      <c r="B22" s="428" t="s">
        <v>113</v>
      </c>
      <c r="C22" s="428"/>
      <c r="D22" s="17"/>
      <c r="E22" s="17"/>
      <c r="F22" s="7">
        <f>'Bilancio seconda annualità'!S30+'Bilancio seconda annualità'!S34+'Bilancio seconda annualità'!S21</f>
        <v>0</v>
      </c>
      <c r="G22" s="7">
        <f>'Bilancio seconda annualità'!T30+'Bilancio seconda annualità'!T34+'Bilancio seconda annualità'!T21</f>
        <v>0</v>
      </c>
      <c r="H22" s="19">
        <f>IFERROR(IF(ISBLANK(E22),0,IF(F22/E22-1&gt;0,0,F22/E22-1)),0)</f>
        <v>0</v>
      </c>
      <c r="I22" s="19">
        <f t="shared" si="1"/>
        <v>0</v>
      </c>
      <c r="J22"/>
    </row>
    <row r="23" spans="1:10" x14ac:dyDescent="0.2">
      <c r="A23" s="427"/>
      <c r="B23" s="428" t="s">
        <v>114</v>
      </c>
      <c r="C23" s="428"/>
      <c r="D23" s="17"/>
      <c r="E23" s="17"/>
      <c r="F23" s="7">
        <f>'Bilancio seconda annualità'!S13</f>
        <v>0</v>
      </c>
      <c r="G23" s="7">
        <f>'Bilancio seconda annualità'!T13</f>
        <v>0</v>
      </c>
      <c r="H23" s="19">
        <f>IFERROR(IF(ISBLANK(E23),0,IF(F23/E23-1&gt;0,0,F23/E23-1)),0)</f>
        <v>0</v>
      </c>
      <c r="I23" s="19">
        <f t="shared" si="1"/>
        <v>0</v>
      </c>
      <c r="J23"/>
    </row>
    <row r="24" spans="1:10" ht="28.5" customHeight="1" thickBot="1" x14ac:dyDescent="0.25">
      <c r="B24" s="421" t="s">
        <v>538</v>
      </c>
      <c r="C24" s="422"/>
      <c r="D24" s="153"/>
      <c r="E24" s="154"/>
      <c r="F24" s="153"/>
      <c r="G24" s="153"/>
      <c r="H24" s="146">
        <f>IFERROR(AVERAGEIF(H8:H23,"&lt;0"),0)</f>
        <v>0</v>
      </c>
      <c r="I24" s="146">
        <f>IFERROR(AVERAGEIF(I8:I23,"&lt;0"),0)</f>
        <v>0</v>
      </c>
    </row>
    <row r="25" spans="1:10" ht="28.15" customHeight="1" x14ac:dyDescent="0.2">
      <c r="A25" s="8" t="s">
        <v>118</v>
      </c>
      <c r="B25" s="9"/>
      <c r="C25" s="423" t="s">
        <v>115</v>
      </c>
      <c r="D25" s="423"/>
      <c r="E25" s="142"/>
      <c r="F25" s="13"/>
      <c r="G25" s="13"/>
      <c r="H25" s="21"/>
      <c r="I25" s="263"/>
    </row>
    <row r="26" spans="1:10" ht="12.4" customHeight="1" x14ac:dyDescent="0.2">
      <c r="A26" s="10"/>
      <c r="B26" s="11"/>
      <c r="C26" s="424"/>
      <c r="D26" s="424"/>
      <c r="E26" s="143"/>
      <c r="F26" s="1"/>
      <c r="G26" s="1"/>
      <c r="H26" s="22"/>
      <c r="I26" s="263"/>
    </row>
    <row r="27" spans="1:10" ht="12.4" customHeight="1" x14ac:dyDescent="0.2">
      <c r="A27" s="12" t="s">
        <v>117</v>
      </c>
      <c r="B27" s="11"/>
      <c r="C27" s="424"/>
      <c r="D27" s="424"/>
      <c r="E27" s="143"/>
      <c r="F27" s="1"/>
      <c r="G27" s="1"/>
      <c r="H27" s="22"/>
      <c r="I27" s="263"/>
    </row>
    <row r="28" spans="1:10" ht="12.4" customHeight="1" x14ac:dyDescent="0.2">
      <c r="A28" s="10"/>
      <c r="B28" s="11"/>
      <c r="C28" s="424"/>
      <c r="D28" s="424"/>
      <c r="E28" s="143"/>
      <c r="F28" s="1"/>
      <c r="G28" s="1"/>
      <c r="H28" s="22"/>
      <c r="I28" s="263"/>
    </row>
    <row r="29" spans="1:10" ht="12.4" customHeight="1" x14ac:dyDescent="0.2">
      <c r="A29" s="10"/>
      <c r="B29" s="11"/>
      <c r="C29" s="424"/>
      <c r="D29" s="424"/>
      <c r="E29" s="143"/>
      <c r="F29" s="1"/>
      <c r="G29" s="1"/>
      <c r="H29" s="22"/>
      <c r="I29" s="263"/>
    </row>
    <row r="30" spans="1:10" ht="12.4" customHeight="1" x14ac:dyDescent="0.2">
      <c r="A30" s="10"/>
      <c r="B30" s="11"/>
      <c r="C30" s="424"/>
      <c r="D30" s="424"/>
      <c r="E30" s="143"/>
      <c r="F30" s="1"/>
      <c r="G30" s="1"/>
      <c r="H30" s="22"/>
      <c r="I30" s="263"/>
    </row>
    <row r="31" spans="1:10" ht="12.6" customHeight="1" x14ac:dyDescent="0.2">
      <c r="A31" s="12" t="s">
        <v>117</v>
      </c>
      <c r="B31" s="11"/>
      <c r="C31" s="424"/>
      <c r="D31" s="424"/>
      <c r="E31" s="143"/>
      <c r="F31" s="1"/>
      <c r="G31" s="1"/>
      <c r="H31" s="22"/>
      <c r="I31" s="263"/>
    </row>
    <row r="32" spans="1:10" ht="13.5" thickBot="1" x14ac:dyDescent="0.25">
      <c r="A32" s="15"/>
      <c r="B32" s="14"/>
      <c r="C32" s="14"/>
      <c r="D32" s="14"/>
      <c r="E32" s="144"/>
      <c r="F32" s="14"/>
      <c r="G32" s="14"/>
      <c r="H32" s="23"/>
      <c r="I32" s="263"/>
    </row>
  </sheetData>
  <sheetProtection password="F319" sheet="1" objects="1" scenarios="1" formatCells="0" formatColumns="0" formatRows="0" selectLockedCells="1"/>
  <mergeCells count="29">
    <mergeCell ref="B24:C24"/>
    <mergeCell ref="C25:D31"/>
    <mergeCell ref="B14:B16"/>
    <mergeCell ref="B17:C17"/>
    <mergeCell ref="A19:A23"/>
    <mergeCell ref="B19:C19"/>
    <mergeCell ref="B20:C20"/>
    <mergeCell ref="B21:C21"/>
    <mergeCell ref="B22:C22"/>
    <mergeCell ref="B23:C23"/>
    <mergeCell ref="J5:J7"/>
    <mergeCell ref="B8:C8"/>
    <mergeCell ref="B9:C9"/>
    <mergeCell ref="B10:C10"/>
    <mergeCell ref="B11:C11"/>
    <mergeCell ref="I5:I7"/>
    <mergeCell ref="B12:C12"/>
    <mergeCell ref="B13:C13"/>
    <mergeCell ref="A8:A17"/>
    <mergeCell ref="A1:H2"/>
    <mergeCell ref="A3:A7"/>
    <mergeCell ref="B3:C7"/>
    <mergeCell ref="D3:D4"/>
    <mergeCell ref="E3:H3"/>
    <mergeCell ref="E4:H4"/>
    <mergeCell ref="E5:E7"/>
    <mergeCell ref="F5:F7"/>
    <mergeCell ref="H5:H7"/>
    <mergeCell ref="G5:G7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>
    <tabColor rgb="FF00B050"/>
  </sheetPr>
  <dimension ref="A1:J33"/>
  <sheetViews>
    <sheetView topLeftCell="A5" zoomScale="90" zoomScaleNormal="90" workbookViewId="0">
      <selection activeCell="D8" sqref="D8"/>
    </sheetView>
  </sheetViews>
  <sheetFormatPr defaultColWidth="8.7109375" defaultRowHeight="12.75" x14ac:dyDescent="0.2"/>
  <cols>
    <col min="1" max="1" width="10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152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ht="12.75" customHeight="1" x14ac:dyDescent="0.2">
      <c r="A6" s="413"/>
      <c r="B6" s="413"/>
      <c r="C6" s="413"/>
      <c r="D6" s="151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151" t="s">
        <v>69</v>
      </c>
      <c r="E7" s="415"/>
      <c r="F7" s="415"/>
      <c r="G7" s="415"/>
      <c r="H7" s="418"/>
      <c r="I7" s="418"/>
      <c r="J7" s="420"/>
    </row>
    <row r="8" spans="1:10" ht="37.5" customHeight="1" x14ac:dyDescent="0.2">
      <c r="A8" s="429" t="s">
        <v>569</v>
      </c>
      <c r="B8" s="430" t="s">
        <v>570</v>
      </c>
      <c r="C8" s="430"/>
      <c r="D8" s="200"/>
      <c r="E8" s="201"/>
      <c r="F8" s="202"/>
      <c r="G8" s="149"/>
      <c r="H8" s="19">
        <f t="shared" ref="H8:H18" si="0">IFERROR(IF(ISBLANK(E8),0,IF(F8/E8-1&gt;0,0,F8/E8-1)),0)</f>
        <v>0</v>
      </c>
      <c r="I8" s="19">
        <f>IFERROR(IF(ISBLANK(E8),0,IF(G8/E8-1&gt;0,0,G8/E8-1)),0)</f>
        <v>0</v>
      </c>
      <c r="J8" s="205"/>
    </row>
    <row r="9" spans="1:10" ht="37.5" customHeight="1" x14ac:dyDescent="0.2">
      <c r="A9" s="429"/>
      <c r="B9" s="430" t="s">
        <v>571</v>
      </c>
      <c r="C9" s="430"/>
      <c r="D9" s="200"/>
      <c r="E9" s="201"/>
      <c r="F9" s="202"/>
      <c r="G9" s="149"/>
      <c r="H9" s="19">
        <f t="shared" si="0"/>
        <v>0</v>
      </c>
      <c r="I9" s="19">
        <f t="shared" ref="I9:I18" si="1">IFERROR(IF(ISBLANK(E9),0,IF(G9/E9-1&gt;0,0,G9/E9-1)),0)</f>
        <v>0</v>
      </c>
      <c r="J9" s="205"/>
    </row>
    <row r="10" spans="1:10" ht="37.5" customHeight="1" x14ac:dyDescent="0.2">
      <c r="A10" s="429"/>
      <c r="B10" s="430" t="s">
        <v>572</v>
      </c>
      <c r="C10" s="430"/>
      <c r="D10" s="200"/>
      <c r="E10" s="201"/>
      <c r="F10" s="202"/>
      <c r="G10" s="149"/>
      <c r="H10" s="19">
        <f t="shared" si="0"/>
        <v>0</v>
      </c>
      <c r="I10" s="19">
        <f t="shared" si="1"/>
        <v>0</v>
      </c>
      <c r="J10" s="205"/>
    </row>
    <row r="11" spans="1:10" ht="37.5" customHeight="1" x14ac:dyDescent="0.2">
      <c r="A11" s="429"/>
      <c r="B11" s="430" t="s">
        <v>573</v>
      </c>
      <c r="C11" s="430"/>
      <c r="D11" s="200"/>
      <c r="E11" s="201"/>
      <c r="F11" s="202"/>
      <c r="G11" s="149"/>
      <c r="H11" s="19">
        <f t="shared" si="0"/>
        <v>0</v>
      </c>
      <c r="I11" s="19">
        <f t="shared" si="1"/>
        <v>0</v>
      </c>
      <c r="J11" s="205"/>
    </row>
    <row r="12" spans="1:10" ht="37.5" customHeight="1" x14ac:dyDescent="0.2">
      <c r="A12" s="429"/>
      <c r="B12" s="430" t="s">
        <v>574</v>
      </c>
      <c r="C12" s="430"/>
      <c r="D12" s="200"/>
      <c r="E12" s="201"/>
      <c r="F12" s="202"/>
      <c r="G12" s="149"/>
      <c r="H12" s="19">
        <f t="shared" si="0"/>
        <v>0</v>
      </c>
      <c r="I12" s="19">
        <f t="shared" si="1"/>
        <v>0</v>
      </c>
      <c r="J12" s="205"/>
    </row>
    <row r="13" spans="1:10" ht="37.5" customHeight="1" x14ac:dyDescent="0.2">
      <c r="A13" s="429"/>
      <c r="B13" s="430" t="s">
        <v>575</v>
      </c>
      <c r="C13" s="430"/>
      <c r="D13" s="200"/>
      <c r="E13" s="201"/>
      <c r="F13" s="202"/>
      <c r="G13" s="149"/>
      <c r="H13" s="19">
        <f>IFERROR(IF(ISBLANK(E13),0,IF(F13/E13-1&gt;0,0,F13/E13-1)),0)</f>
        <v>0</v>
      </c>
      <c r="I13" s="19">
        <f t="shared" si="1"/>
        <v>0</v>
      </c>
      <c r="J13" s="205"/>
    </row>
    <row r="14" spans="1:10" ht="37.5" customHeight="1" x14ac:dyDescent="0.2">
      <c r="A14" s="429"/>
      <c r="B14" s="433" t="s">
        <v>576</v>
      </c>
      <c r="C14" s="433"/>
      <c r="D14" s="200"/>
      <c r="E14" s="201"/>
      <c r="F14" s="202"/>
      <c r="G14" s="149"/>
      <c r="H14" s="19">
        <f t="shared" si="0"/>
        <v>0</v>
      </c>
      <c r="I14" s="19">
        <f t="shared" si="1"/>
        <v>0</v>
      </c>
      <c r="J14" s="205"/>
    </row>
    <row r="15" spans="1:10" ht="37.5" customHeight="1" x14ac:dyDescent="0.2">
      <c r="A15" s="429"/>
      <c r="B15" s="430" t="s">
        <v>577</v>
      </c>
      <c r="C15" s="157" t="s">
        <v>105</v>
      </c>
      <c r="D15" s="200"/>
      <c r="E15" s="201"/>
      <c r="F15" s="202"/>
      <c r="G15" s="149"/>
      <c r="H15" s="19">
        <f t="shared" si="0"/>
        <v>0</v>
      </c>
      <c r="I15" s="19">
        <f t="shared" si="1"/>
        <v>0</v>
      </c>
      <c r="J15" s="205"/>
    </row>
    <row r="16" spans="1:10" ht="37.5" customHeight="1" x14ac:dyDescent="0.2">
      <c r="A16" s="429"/>
      <c r="B16" s="430"/>
      <c r="C16" s="157" t="s">
        <v>70</v>
      </c>
      <c r="D16" s="200"/>
      <c r="E16" s="201"/>
      <c r="F16" s="202"/>
      <c r="G16" s="149"/>
      <c r="H16" s="19">
        <f t="shared" si="0"/>
        <v>0</v>
      </c>
      <c r="I16" s="19">
        <f t="shared" si="1"/>
        <v>0</v>
      </c>
      <c r="J16" s="205"/>
    </row>
    <row r="17" spans="1:10" ht="37.5" customHeight="1" x14ac:dyDescent="0.2">
      <c r="A17" s="429"/>
      <c r="B17" s="430"/>
      <c r="C17" s="157" t="s">
        <v>71</v>
      </c>
      <c r="D17" s="200"/>
      <c r="E17" s="201"/>
      <c r="F17" s="202"/>
      <c r="G17" s="149"/>
      <c r="H17" s="19">
        <f t="shared" si="0"/>
        <v>0</v>
      </c>
      <c r="I17" s="19">
        <f t="shared" si="1"/>
        <v>0</v>
      </c>
      <c r="J17" s="205"/>
    </row>
    <row r="18" spans="1:10" ht="37.5" customHeight="1" x14ac:dyDescent="0.2">
      <c r="A18" s="429"/>
      <c r="B18" s="431" t="s">
        <v>578</v>
      </c>
      <c r="C18" s="432"/>
      <c r="D18" s="200"/>
      <c r="E18" s="201"/>
      <c r="F18" s="202"/>
      <c r="G18" s="149"/>
      <c r="H18" s="19">
        <f t="shared" si="0"/>
        <v>0</v>
      </c>
      <c r="I18" s="19">
        <f t="shared" si="1"/>
        <v>0</v>
      </c>
      <c r="J18" s="205"/>
    </row>
    <row r="19" spans="1:10" ht="3.75" customHeight="1" x14ac:dyDescent="0.2">
      <c r="A19" s="165"/>
      <c r="G19" s="5">
        <f>Personale!D131</f>
        <v>0</v>
      </c>
      <c r="H19"/>
      <c r="I19"/>
      <c r="J19"/>
    </row>
    <row r="20" spans="1:10" ht="12.75" customHeight="1" x14ac:dyDescent="0.2">
      <c r="A20" s="427" t="s">
        <v>72</v>
      </c>
      <c r="B20" s="428" t="s">
        <v>12</v>
      </c>
      <c r="C20" s="428"/>
      <c r="D20" s="203"/>
      <c r="E20" s="16"/>
      <c r="F20" s="5">
        <f>Personale!D130</f>
        <v>0</v>
      </c>
      <c r="G20" s="5">
        <f>Personale!D131</f>
        <v>0</v>
      </c>
      <c r="H20" s="19">
        <f>IFERROR(IF(ISBLANK(E20),0,IF(F20/E20-1&gt;0,0,F20/E20-1)),0)</f>
        <v>0</v>
      </c>
      <c r="I20" s="19">
        <f t="shared" ref="I20:I24" si="2">IFERROR(IF(ISBLANK(E20),0,IF(G20/E20-1&gt;0,0,G20/E20-1)),0)</f>
        <v>0</v>
      </c>
      <c r="J20"/>
    </row>
    <row r="21" spans="1:10" ht="12.75" customHeight="1" x14ac:dyDescent="0.2">
      <c r="A21" s="427"/>
      <c r="B21" s="428" t="s">
        <v>111</v>
      </c>
      <c r="C21" s="428"/>
      <c r="D21" s="204"/>
      <c r="E21" s="17"/>
      <c r="F21" s="6">
        <f>Personale!G130</f>
        <v>0</v>
      </c>
      <c r="G21" s="6">
        <f>Personale!G131</f>
        <v>0</v>
      </c>
      <c r="H21" s="19">
        <f>IFERROR(IF(ISBLANK(E21),0,IF(F21/E21-1&gt;0,0,F21/E21-1)),0)</f>
        <v>0</v>
      </c>
      <c r="I21" s="19">
        <f t="shared" si="2"/>
        <v>0</v>
      </c>
      <c r="J21"/>
    </row>
    <row r="22" spans="1:10" ht="12.75" customHeight="1" x14ac:dyDescent="0.2">
      <c r="A22" s="427"/>
      <c r="B22" s="428" t="s">
        <v>112</v>
      </c>
      <c r="C22" s="428"/>
      <c r="D22" s="203"/>
      <c r="E22" s="16"/>
      <c r="F22" s="5">
        <f>Personale!E130</f>
        <v>0</v>
      </c>
      <c r="G22" s="5">
        <f>Personale!E131</f>
        <v>0</v>
      </c>
      <c r="H22" s="19">
        <f>IFERROR(IF(ISBLANK(E22),0,IF(F22/E22-1&gt;0,0,F22/E22-1)),0)</f>
        <v>0</v>
      </c>
      <c r="I22" s="19">
        <f t="shared" si="2"/>
        <v>0</v>
      </c>
      <c r="J22"/>
    </row>
    <row r="23" spans="1:10" ht="12.75" customHeight="1" x14ac:dyDescent="0.2">
      <c r="A23" s="427"/>
      <c r="B23" s="428" t="s">
        <v>113</v>
      </c>
      <c r="C23" s="428"/>
      <c r="D23" s="204"/>
      <c r="E23" s="17"/>
      <c r="F23" s="7">
        <f>'Bilancio seconda annualità'!S30+'Bilancio seconda annualità'!S34+'Bilancio seconda annualità'!S21</f>
        <v>0</v>
      </c>
      <c r="G23" s="7">
        <f>'Bilancio seconda annualità'!T30+'Bilancio seconda annualità'!T34+'Bilancio seconda annualità'!T21</f>
        <v>0</v>
      </c>
      <c r="H23" s="19">
        <f>IFERROR(IF(ISBLANK(E23),0,IF(F23/E23-1&gt;0,0,F23/E23-1)),0)</f>
        <v>0</v>
      </c>
      <c r="I23" s="19">
        <f t="shared" si="2"/>
        <v>0</v>
      </c>
      <c r="J23"/>
    </row>
    <row r="24" spans="1:10" x14ac:dyDescent="0.2">
      <c r="A24" s="427"/>
      <c r="B24" s="428" t="s">
        <v>114</v>
      </c>
      <c r="C24" s="428"/>
      <c r="D24" s="204"/>
      <c r="E24" s="17"/>
      <c r="F24" s="7">
        <f>'Bilancio seconda annualità'!S13</f>
        <v>0</v>
      </c>
      <c r="G24" s="7">
        <f>'Bilancio seconda annualità'!T13</f>
        <v>0</v>
      </c>
      <c r="H24" s="19">
        <f>IFERROR(IF(ISBLANK(E24),0,IF(F24/E24-1&gt;0,0,F24/E24-1)),0)</f>
        <v>0</v>
      </c>
      <c r="I24" s="19">
        <f t="shared" si="2"/>
        <v>0</v>
      </c>
      <c r="J24"/>
    </row>
    <row r="25" spans="1:10" ht="28.5" customHeight="1" thickBot="1" x14ac:dyDescent="0.25">
      <c r="B25" s="421" t="s">
        <v>538</v>
      </c>
      <c r="C25" s="422"/>
      <c r="D25" s="153"/>
      <c r="E25" s="154"/>
      <c r="F25" s="153"/>
      <c r="G25" s="153"/>
      <c r="H25" s="146">
        <f>IFERROR(AVERAGEIF(H8:H24,"&lt;0"),0)</f>
        <v>0</v>
      </c>
      <c r="I25" s="146">
        <f>IFERROR(AVERAGEIF(I8:I24,"&lt;0"),0)</f>
        <v>0</v>
      </c>
    </row>
    <row r="26" spans="1:10" ht="28.15" customHeight="1" x14ac:dyDescent="0.2">
      <c r="A26" s="8" t="s">
        <v>118</v>
      </c>
      <c r="B26" s="9"/>
      <c r="C26" s="423" t="s">
        <v>115</v>
      </c>
      <c r="D26" s="423"/>
      <c r="E26" s="142"/>
      <c r="F26" s="13"/>
      <c r="G26" s="13"/>
      <c r="H26" s="21"/>
      <c r="I26" s="263"/>
    </row>
    <row r="27" spans="1:10" ht="12.4" customHeight="1" x14ac:dyDescent="0.2">
      <c r="A27" s="10"/>
      <c r="B27" s="11"/>
      <c r="C27" s="424"/>
      <c r="D27" s="424"/>
      <c r="E27" s="143"/>
      <c r="F27" s="1"/>
      <c r="G27" s="1"/>
      <c r="H27" s="22"/>
      <c r="I27" s="263"/>
    </row>
    <row r="28" spans="1:10" ht="12.4" customHeight="1" x14ac:dyDescent="0.2">
      <c r="A28" s="12" t="s">
        <v>117</v>
      </c>
      <c r="B28" s="11"/>
      <c r="C28" s="424"/>
      <c r="D28" s="424"/>
      <c r="E28" s="143"/>
      <c r="F28" s="1"/>
      <c r="G28" s="1"/>
      <c r="H28" s="22"/>
      <c r="I28" s="263"/>
    </row>
    <row r="29" spans="1:10" ht="12.4" customHeight="1" x14ac:dyDescent="0.2">
      <c r="A29" s="10"/>
      <c r="B29" s="11"/>
      <c r="C29" s="424"/>
      <c r="D29" s="424"/>
      <c r="E29" s="143"/>
      <c r="F29" s="1"/>
      <c r="G29" s="1"/>
      <c r="H29" s="22"/>
      <c r="I29" s="263"/>
    </row>
    <row r="30" spans="1:10" ht="12.4" customHeight="1" x14ac:dyDescent="0.2">
      <c r="A30" s="10"/>
      <c r="B30" s="11"/>
      <c r="C30" s="424"/>
      <c r="D30" s="424"/>
      <c r="E30" s="143"/>
      <c r="F30" s="1"/>
      <c r="G30" s="1"/>
      <c r="H30" s="22"/>
      <c r="I30" s="263"/>
    </row>
    <row r="31" spans="1:10" ht="12.4" customHeight="1" x14ac:dyDescent="0.2">
      <c r="A31" s="10"/>
      <c r="B31" s="11"/>
      <c r="C31" s="424"/>
      <c r="D31" s="424"/>
      <c r="E31" s="143"/>
      <c r="F31" s="1"/>
      <c r="G31" s="1"/>
      <c r="H31" s="22"/>
      <c r="I31" s="263"/>
    </row>
    <row r="32" spans="1:10" ht="12.6" customHeight="1" x14ac:dyDescent="0.2">
      <c r="A32" s="12" t="s">
        <v>117</v>
      </c>
      <c r="B32" s="11"/>
      <c r="C32" s="424"/>
      <c r="D32" s="424"/>
      <c r="E32" s="143"/>
      <c r="F32" s="1"/>
      <c r="G32" s="1"/>
      <c r="H32" s="22"/>
      <c r="I32" s="263"/>
    </row>
    <row r="33" spans="1:9" ht="13.5" thickBot="1" x14ac:dyDescent="0.25">
      <c r="A33" s="15"/>
      <c r="B33" s="14"/>
      <c r="C33" s="14"/>
      <c r="D33" s="14"/>
      <c r="E33" s="144"/>
      <c r="F33" s="14"/>
      <c r="G33" s="14"/>
      <c r="H33" s="23"/>
      <c r="I33" s="263"/>
    </row>
  </sheetData>
  <sheetProtection password="F319" sheet="1" objects="1" scenarios="1" formatCells="0" formatColumns="0" formatRows="0" selectLockedCells="1"/>
  <mergeCells count="30">
    <mergeCell ref="B25:C25"/>
    <mergeCell ref="C26:D32"/>
    <mergeCell ref="A20:A24"/>
    <mergeCell ref="B20:C20"/>
    <mergeCell ref="B21:C21"/>
    <mergeCell ref="B22:C22"/>
    <mergeCell ref="B23:C23"/>
    <mergeCell ref="B24:C24"/>
    <mergeCell ref="A8:A18"/>
    <mergeCell ref="B15:B17"/>
    <mergeCell ref="B18:C18"/>
    <mergeCell ref="J5:J7"/>
    <mergeCell ref="B8:C8"/>
    <mergeCell ref="B9:C9"/>
    <mergeCell ref="B10:C10"/>
    <mergeCell ref="B11:C11"/>
    <mergeCell ref="B12:C12"/>
    <mergeCell ref="B13:C13"/>
    <mergeCell ref="B14:C14"/>
    <mergeCell ref="I5:I7"/>
    <mergeCell ref="A1:H2"/>
    <mergeCell ref="A3:A7"/>
    <mergeCell ref="B3:C7"/>
    <mergeCell ref="D3:D4"/>
    <mergeCell ref="E3:H3"/>
    <mergeCell ref="E4:H4"/>
    <mergeCell ref="E5:E7"/>
    <mergeCell ref="F5:F7"/>
    <mergeCell ref="H5:H7"/>
    <mergeCell ref="G5:G7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7">
    <tabColor rgb="FF00B050"/>
  </sheetPr>
  <dimension ref="A1:J33"/>
  <sheetViews>
    <sheetView zoomScale="90" zoomScaleNormal="90" workbookViewId="0">
      <selection activeCell="D8" sqref="D8"/>
    </sheetView>
  </sheetViews>
  <sheetFormatPr defaultColWidth="8.7109375" defaultRowHeight="12.75" x14ac:dyDescent="0.2"/>
  <cols>
    <col min="1" max="1" width="10.5703125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4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x14ac:dyDescent="0.2">
      <c r="A6" s="413"/>
      <c r="B6" s="413"/>
      <c r="C6" s="413"/>
      <c r="D6" s="3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3" t="s">
        <v>69</v>
      </c>
      <c r="E7" s="415"/>
      <c r="F7" s="415"/>
      <c r="G7" s="415"/>
      <c r="H7" s="418"/>
      <c r="I7" s="418"/>
      <c r="J7" s="420"/>
    </row>
    <row r="8" spans="1:10" s="167" customFormat="1" ht="37.5" customHeight="1" x14ac:dyDescent="0.2">
      <c r="A8" s="429" t="s">
        <v>579</v>
      </c>
      <c r="B8" s="430" t="s">
        <v>580</v>
      </c>
      <c r="C8" s="430"/>
      <c r="D8" s="147"/>
      <c r="E8" s="148"/>
      <c r="F8" s="149"/>
      <c r="G8" s="149"/>
      <c r="H8" s="19">
        <f t="shared" ref="H8:H18" si="0">IFERROR(IF(ISBLANK(E8),0,IF(F8/E8-1&gt;0,0,F8/E8-1)),0)</f>
        <v>0</v>
      </c>
      <c r="I8" s="19">
        <f>IFERROR(IF(ISBLANK(E8),0,IF(G8/E8-1&gt;0,0,G8/E8-1)),0)</f>
        <v>0</v>
      </c>
      <c r="J8" s="166"/>
    </row>
    <row r="9" spans="1:10" s="167" customFormat="1" ht="37.5" customHeight="1" x14ac:dyDescent="0.2">
      <c r="A9" s="429"/>
      <c r="B9" s="430" t="s">
        <v>581</v>
      </c>
      <c r="C9" s="430"/>
      <c r="D9" s="147"/>
      <c r="E9" s="148"/>
      <c r="F9" s="149"/>
      <c r="G9" s="149"/>
      <c r="H9" s="19">
        <f t="shared" si="0"/>
        <v>0</v>
      </c>
      <c r="I9" s="19">
        <f t="shared" ref="I9:I18" si="1">IFERROR(IF(ISBLANK(E9),0,IF(G9/E9-1&gt;0,0,G9/E9-1)),0)</f>
        <v>0</v>
      </c>
      <c r="J9" s="166"/>
    </row>
    <row r="10" spans="1:10" s="167" customFormat="1" ht="37.5" customHeight="1" x14ac:dyDescent="0.2">
      <c r="A10" s="429"/>
      <c r="B10" s="430" t="s">
        <v>582</v>
      </c>
      <c r="C10" s="430"/>
      <c r="D10" s="147"/>
      <c r="E10" s="148"/>
      <c r="F10" s="149"/>
      <c r="G10" s="149"/>
      <c r="H10" s="19">
        <f t="shared" si="0"/>
        <v>0</v>
      </c>
      <c r="I10" s="19">
        <f t="shared" si="1"/>
        <v>0</v>
      </c>
      <c r="J10" s="166"/>
    </row>
    <row r="11" spans="1:10" s="167" customFormat="1" ht="37.5" customHeight="1" x14ac:dyDescent="0.2">
      <c r="A11" s="429"/>
      <c r="B11" s="430" t="s">
        <v>583</v>
      </c>
      <c r="C11" s="430"/>
      <c r="D11" s="147"/>
      <c r="E11" s="148"/>
      <c r="F11" s="149"/>
      <c r="G11" s="149"/>
      <c r="H11" s="19">
        <f t="shared" si="0"/>
        <v>0</v>
      </c>
      <c r="I11" s="19">
        <f t="shared" si="1"/>
        <v>0</v>
      </c>
      <c r="J11" s="166"/>
    </row>
    <row r="12" spans="1:10" s="167" customFormat="1" ht="37.5" customHeight="1" x14ac:dyDescent="0.2">
      <c r="A12" s="429"/>
      <c r="B12" s="430" t="s">
        <v>584</v>
      </c>
      <c r="C12" s="430"/>
      <c r="D12" s="147"/>
      <c r="E12" s="148"/>
      <c r="F12" s="149"/>
      <c r="G12" s="149"/>
      <c r="H12" s="19">
        <f t="shared" si="0"/>
        <v>0</v>
      </c>
      <c r="I12" s="19">
        <f t="shared" si="1"/>
        <v>0</v>
      </c>
      <c r="J12" s="166"/>
    </row>
    <row r="13" spans="1:10" s="167" customFormat="1" ht="37.5" customHeight="1" x14ac:dyDescent="0.2">
      <c r="A13" s="429"/>
      <c r="B13" s="430" t="s">
        <v>585</v>
      </c>
      <c r="C13" s="430"/>
      <c r="D13" s="147"/>
      <c r="E13" s="148"/>
      <c r="F13" s="149"/>
      <c r="G13" s="149"/>
      <c r="H13" s="19">
        <f t="shared" si="0"/>
        <v>0</v>
      </c>
      <c r="I13" s="19">
        <f t="shared" si="1"/>
        <v>0</v>
      </c>
      <c r="J13" s="166"/>
    </row>
    <row r="14" spans="1:10" s="167" customFormat="1" ht="37.5" customHeight="1" x14ac:dyDescent="0.2">
      <c r="A14" s="429"/>
      <c r="B14" s="431" t="s">
        <v>576</v>
      </c>
      <c r="C14" s="432"/>
      <c r="D14" s="147"/>
      <c r="E14" s="148"/>
      <c r="F14" s="149"/>
      <c r="G14" s="149"/>
      <c r="H14" s="19">
        <f t="shared" si="0"/>
        <v>0</v>
      </c>
      <c r="I14" s="19">
        <f t="shared" si="1"/>
        <v>0</v>
      </c>
      <c r="J14" s="166"/>
    </row>
    <row r="15" spans="1:10" s="167" customFormat="1" ht="37.5" customHeight="1" x14ac:dyDescent="0.2">
      <c r="A15" s="429"/>
      <c r="B15" s="430" t="s">
        <v>577</v>
      </c>
      <c r="C15" s="157" t="s">
        <v>105</v>
      </c>
      <c r="D15" s="147"/>
      <c r="E15" s="148"/>
      <c r="F15" s="149"/>
      <c r="G15" s="149"/>
      <c r="H15" s="19">
        <f t="shared" si="0"/>
        <v>0</v>
      </c>
      <c r="I15" s="19">
        <f t="shared" si="1"/>
        <v>0</v>
      </c>
      <c r="J15" s="166"/>
    </row>
    <row r="16" spans="1:10" s="167" customFormat="1" ht="37.5" customHeight="1" x14ac:dyDescent="0.2">
      <c r="A16" s="429"/>
      <c r="B16" s="430"/>
      <c r="C16" s="157" t="s">
        <v>70</v>
      </c>
      <c r="D16" s="147"/>
      <c r="E16" s="148"/>
      <c r="F16" s="149"/>
      <c r="G16" s="149"/>
      <c r="H16" s="19">
        <f t="shared" si="0"/>
        <v>0</v>
      </c>
      <c r="I16" s="19">
        <f t="shared" si="1"/>
        <v>0</v>
      </c>
      <c r="J16" s="166"/>
    </row>
    <row r="17" spans="1:10" s="167" customFormat="1" ht="37.5" customHeight="1" x14ac:dyDescent="0.2">
      <c r="A17" s="429"/>
      <c r="B17" s="430"/>
      <c r="C17" s="157" t="s">
        <v>71</v>
      </c>
      <c r="D17" s="147"/>
      <c r="E17" s="148"/>
      <c r="F17" s="149"/>
      <c r="G17" s="149"/>
      <c r="H17" s="19">
        <f t="shared" si="0"/>
        <v>0</v>
      </c>
      <c r="I17" s="19">
        <f t="shared" si="1"/>
        <v>0</v>
      </c>
      <c r="J17" s="166"/>
    </row>
    <row r="18" spans="1:10" s="167" customFormat="1" ht="37.5" customHeight="1" x14ac:dyDescent="0.2">
      <c r="A18" s="429"/>
      <c r="B18" s="431" t="s">
        <v>578</v>
      </c>
      <c r="C18" s="432"/>
      <c r="D18" s="147"/>
      <c r="E18" s="148"/>
      <c r="F18" s="149"/>
      <c r="G18" s="149"/>
      <c r="H18" s="19">
        <f t="shared" si="0"/>
        <v>0</v>
      </c>
      <c r="I18" s="19">
        <f t="shared" si="1"/>
        <v>0</v>
      </c>
      <c r="J18" s="166"/>
    </row>
    <row r="19" spans="1:10" ht="3.75" customHeight="1" x14ac:dyDescent="0.2">
      <c r="A19" s="165"/>
      <c r="H19"/>
      <c r="I19"/>
      <c r="J19"/>
    </row>
    <row r="20" spans="1:10" ht="12.75" customHeight="1" x14ac:dyDescent="0.2">
      <c r="A20" s="427" t="s">
        <v>72</v>
      </c>
      <c r="B20" s="428" t="s">
        <v>12</v>
      </c>
      <c r="C20" s="428"/>
      <c r="D20" s="16"/>
      <c r="E20" s="16"/>
      <c r="F20" s="5">
        <f>Personale!D130</f>
        <v>0</v>
      </c>
      <c r="G20" s="5">
        <f>Personale!D131</f>
        <v>0</v>
      </c>
      <c r="H20" s="19">
        <f>IFERROR(IF(ISBLANK(E20),0,IF(F20/E20-1&gt;0,0,F20/E20-1)),0)</f>
        <v>0</v>
      </c>
      <c r="I20" s="19">
        <f t="shared" ref="I20:I24" si="2">IFERROR(IF(ISBLANK(E20),0,IF(G20/E20-1&gt;0,0,G20/E20-1)),0)</f>
        <v>0</v>
      </c>
      <c r="J20"/>
    </row>
    <row r="21" spans="1:10" ht="12.75" customHeight="1" x14ac:dyDescent="0.2">
      <c r="A21" s="427"/>
      <c r="B21" s="428" t="s">
        <v>111</v>
      </c>
      <c r="C21" s="428"/>
      <c r="D21" s="17"/>
      <c r="E21" s="17"/>
      <c r="F21" s="6">
        <f>Personale!G130</f>
        <v>0</v>
      </c>
      <c r="G21" s="6">
        <f>Personale!G131</f>
        <v>0</v>
      </c>
      <c r="H21" s="19">
        <f>IFERROR(IF(ISBLANK(E21),0,IF(F21/E21-1&gt;0,0,F21/E21-1)),0)</f>
        <v>0</v>
      </c>
      <c r="I21" s="19">
        <f t="shared" si="2"/>
        <v>0</v>
      </c>
      <c r="J21"/>
    </row>
    <row r="22" spans="1:10" ht="12.75" customHeight="1" x14ac:dyDescent="0.2">
      <c r="A22" s="427"/>
      <c r="B22" s="428" t="s">
        <v>112</v>
      </c>
      <c r="C22" s="428"/>
      <c r="D22" s="16"/>
      <c r="E22" s="16"/>
      <c r="F22" s="5">
        <f>Personale!E130</f>
        <v>0</v>
      </c>
      <c r="G22" s="5">
        <f>Personale!E131</f>
        <v>0</v>
      </c>
      <c r="H22" s="19">
        <f>IFERROR(IF(ISBLANK(E22),0,IF(F22/E22-1&gt;0,0,F22/E22-1)),0)</f>
        <v>0</v>
      </c>
      <c r="I22" s="19">
        <f t="shared" si="2"/>
        <v>0</v>
      </c>
      <c r="J22"/>
    </row>
    <row r="23" spans="1:10" ht="12.75" customHeight="1" x14ac:dyDescent="0.2">
      <c r="A23" s="427"/>
      <c r="B23" s="428" t="s">
        <v>113</v>
      </c>
      <c r="C23" s="428"/>
      <c r="D23" s="17"/>
      <c r="E23" s="17"/>
      <c r="F23" s="7">
        <f>'Bilancio seconda annualità'!S30+'Bilancio seconda annualità'!S34+'Bilancio seconda annualità'!S21</f>
        <v>0</v>
      </c>
      <c r="G23" s="7">
        <f>'Bilancio seconda annualità'!T30+'Bilancio seconda annualità'!T34+'Bilancio seconda annualità'!T21</f>
        <v>0</v>
      </c>
      <c r="H23" s="19">
        <f>IFERROR(IF(ISBLANK(E23),0,IF(F23/E23-1&gt;0,0,F23/E23-1)),0)</f>
        <v>0</v>
      </c>
      <c r="I23" s="19">
        <f t="shared" si="2"/>
        <v>0</v>
      </c>
      <c r="J23"/>
    </row>
    <row r="24" spans="1:10" x14ac:dyDescent="0.2">
      <c r="A24" s="427"/>
      <c r="B24" s="428" t="s">
        <v>114</v>
      </c>
      <c r="C24" s="428"/>
      <c r="D24" s="17"/>
      <c r="E24" s="17"/>
      <c r="F24" s="7">
        <f>'Bilancio seconda annualità'!S13</f>
        <v>0</v>
      </c>
      <c r="G24" s="7">
        <f>'Bilancio seconda annualità'!T13</f>
        <v>0</v>
      </c>
      <c r="H24" s="19">
        <f>IFERROR(IF(ISBLANK(E24),0,IF(F24/E24-1&gt;0,0,F24/E24-1)),0)</f>
        <v>0</v>
      </c>
      <c r="I24" s="19">
        <f t="shared" si="2"/>
        <v>0</v>
      </c>
      <c r="J24"/>
    </row>
    <row r="25" spans="1:10" ht="28.5" customHeight="1" thickBot="1" x14ac:dyDescent="0.25">
      <c r="B25" s="421" t="s">
        <v>538</v>
      </c>
      <c r="C25" s="422"/>
      <c r="D25" s="153"/>
      <c r="E25" s="154"/>
      <c r="F25" s="153"/>
      <c r="G25" s="153"/>
      <c r="H25" s="146">
        <f>IFERROR(AVERAGEIF(H8:H24,"&lt;0"),0)</f>
        <v>0</v>
      </c>
      <c r="I25" s="146">
        <f>IFERROR(AVERAGEIF(I8:I24,"&lt;0"),0)</f>
        <v>0</v>
      </c>
    </row>
    <row r="26" spans="1:10" ht="28.15" customHeight="1" x14ac:dyDescent="0.2">
      <c r="A26" s="8" t="s">
        <v>118</v>
      </c>
      <c r="B26" s="9"/>
      <c r="C26" s="423" t="s">
        <v>115</v>
      </c>
      <c r="D26" s="423"/>
      <c r="E26" s="142"/>
      <c r="F26" s="13"/>
      <c r="G26" s="13"/>
      <c r="H26" s="21"/>
      <c r="I26" s="263"/>
    </row>
    <row r="27" spans="1:10" ht="12.4" customHeight="1" x14ac:dyDescent="0.2">
      <c r="A27" s="10"/>
      <c r="B27" s="11"/>
      <c r="C27" s="424"/>
      <c r="D27" s="424"/>
      <c r="E27" s="143"/>
      <c r="F27" s="1"/>
      <c r="G27" s="1"/>
      <c r="H27" s="22"/>
      <c r="I27" s="263"/>
    </row>
    <row r="28" spans="1:10" ht="12.4" customHeight="1" x14ac:dyDescent="0.2">
      <c r="A28" s="12" t="s">
        <v>117</v>
      </c>
      <c r="B28" s="11"/>
      <c r="C28" s="424"/>
      <c r="D28" s="424"/>
      <c r="E28" s="143"/>
      <c r="F28" s="1"/>
      <c r="G28" s="1"/>
      <c r="H28" s="22"/>
      <c r="I28" s="263"/>
    </row>
    <row r="29" spans="1:10" ht="12.4" customHeight="1" x14ac:dyDescent="0.2">
      <c r="A29" s="10"/>
      <c r="B29" s="11"/>
      <c r="C29" s="424"/>
      <c r="D29" s="424"/>
      <c r="E29" s="143"/>
      <c r="F29" s="1"/>
      <c r="G29" s="1"/>
      <c r="H29" s="22"/>
      <c r="I29" s="263"/>
    </row>
    <row r="30" spans="1:10" ht="12.4" customHeight="1" x14ac:dyDescent="0.2">
      <c r="A30" s="10"/>
      <c r="B30" s="11"/>
      <c r="C30" s="424"/>
      <c r="D30" s="424"/>
      <c r="E30" s="143"/>
      <c r="F30" s="1"/>
      <c r="G30" s="1"/>
      <c r="H30" s="22"/>
      <c r="I30" s="263"/>
    </row>
    <row r="31" spans="1:10" ht="12.4" customHeight="1" x14ac:dyDescent="0.2">
      <c r="A31" s="10"/>
      <c r="B31" s="11"/>
      <c r="C31" s="424"/>
      <c r="D31" s="424"/>
      <c r="E31" s="143"/>
      <c r="F31" s="1"/>
      <c r="G31" s="1"/>
      <c r="H31" s="22"/>
      <c r="I31" s="263"/>
    </row>
    <row r="32" spans="1:10" ht="12.6" customHeight="1" x14ac:dyDescent="0.2">
      <c r="A32" s="12" t="s">
        <v>117</v>
      </c>
      <c r="B32" s="11"/>
      <c r="C32" s="424"/>
      <c r="D32" s="424"/>
      <c r="E32" s="143"/>
      <c r="F32" s="1"/>
      <c r="G32" s="1"/>
      <c r="H32" s="22"/>
      <c r="I32" s="263"/>
    </row>
    <row r="33" spans="1:9" ht="13.5" thickBot="1" x14ac:dyDescent="0.25">
      <c r="A33" s="15"/>
      <c r="B33" s="14"/>
      <c r="C33" s="14"/>
      <c r="D33" s="14"/>
      <c r="E33" s="144"/>
      <c r="F33" s="14"/>
      <c r="G33" s="14"/>
      <c r="H33" s="23"/>
      <c r="I33" s="263"/>
    </row>
  </sheetData>
  <sheetProtection password="F319" sheet="1" objects="1" scenarios="1" formatCells="0" formatColumns="0" formatRows="0" selectLockedCells="1"/>
  <mergeCells count="30">
    <mergeCell ref="A8:A18"/>
    <mergeCell ref="B15:B17"/>
    <mergeCell ref="B18:C18"/>
    <mergeCell ref="A1:H2"/>
    <mergeCell ref="B24:C24"/>
    <mergeCell ref="B8:C8"/>
    <mergeCell ref="B13:C13"/>
    <mergeCell ref="B21:C21"/>
    <mergeCell ref="B22:C22"/>
    <mergeCell ref="A3:A7"/>
    <mergeCell ref="A20:A24"/>
    <mergeCell ref="E4:H4"/>
    <mergeCell ref="F5:F7"/>
    <mergeCell ref="D3:D4"/>
    <mergeCell ref="E5:E7"/>
    <mergeCell ref="E3:H3"/>
    <mergeCell ref="H5:H7"/>
    <mergeCell ref="J5:J7"/>
    <mergeCell ref="C26:D32"/>
    <mergeCell ref="B11:C11"/>
    <mergeCell ref="B14:C14"/>
    <mergeCell ref="B12:C12"/>
    <mergeCell ref="B23:C23"/>
    <mergeCell ref="B3:C7"/>
    <mergeCell ref="B20:C20"/>
    <mergeCell ref="B9:C9"/>
    <mergeCell ref="B10:C10"/>
    <mergeCell ref="B25:C25"/>
    <mergeCell ref="G5:G7"/>
    <mergeCell ref="I5:I7"/>
  </mergeCells>
  <pageMargins left="0.7" right="0.7" top="0.75" bottom="0.75" header="0.3" footer="0.3"/>
  <pageSetup paperSize="9" scale="7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>
    <tabColor rgb="FF00B050"/>
  </sheetPr>
  <dimension ref="A1:J36"/>
  <sheetViews>
    <sheetView zoomScale="90" zoomScaleNormal="90" workbookViewId="0">
      <selection activeCell="F8" sqref="F8"/>
    </sheetView>
  </sheetViews>
  <sheetFormatPr defaultColWidth="8.7109375" defaultRowHeight="12.75" x14ac:dyDescent="0.2"/>
  <cols>
    <col min="1" max="1" width="10.42578125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152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ht="12.75" customHeight="1" x14ac:dyDescent="0.2">
      <c r="A6" s="413"/>
      <c r="B6" s="413"/>
      <c r="C6" s="413"/>
      <c r="D6" s="151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151" t="s">
        <v>69</v>
      </c>
      <c r="E7" s="415"/>
      <c r="F7" s="415"/>
      <c r="G7" s="415"/>
      <c r="H7" s="418"/>
      <c r="I7" s="418"/>
      <c r="J7" s="420"/>
    </row>
    <row r="8" spans="1:10" ht="37.5" customHeight="1" x14ac:dyDescent="0.2">
      <c r="A8" s="409" t="s">
        <v>556</v>
      </c>
      <c r="B8" s="408" t="s">
        <v>557</v>
      </c>
      <c r="C8" s="408"/>
      <c r="D8" s="147"/>
      <c r="E8" s="148"/>
      <c r="F8" s="149"/>
      <c r="G8" s="149"/>
      <c r="H8" s="19">
        <f t="shared" ref="H8:H21" si="0">IFERROR(IF(ISBLANK(E8),0,IF(F8/E8-1&gt;0,0,F8/E8-1)),0)</f>
        <v>0</v>
      </c>
      <c r="I8" s="19">
        <f>IFERROR(IF(ISBLANK(E8),0,IF(G8/E8-1&gt;0,0,G8/E8-1)),0)</f>
        <v>0</v>
      </c>
      <c r="J8" s="150"/>
    </row>
    <row r="9" spans="1:10" ht="37.5" customHeight="1" x14ac:dyDescent="0.2">
      <c r="A9" s="409"/>
      <c r="B9" s="408" t="s">
        <v>558</v>
      </c>
      <c r="C9" s="408"/>
      <c r="D9" s="147"/>
      <c r="E9" s="148"/>
      <c r="F9" s="149"/>
      <c r="G9" s="149"/>
      <c r="H9" s="19">
        <f t="shared" si="0"/>
        <v>0</v>
      </c>
      <c r="I9" s="19">
        <f t="shared" ref="I9:I21" si="1">IFERROR(IF(ISBLANK(E9),0,IF(G9/E9-1&gt;0,0,G9/E9-1)),0)</f>
        <v>0</v>
      </c>
      <c r="J9" s="150"/>
    </row>
    <row r="10" spans="1:10" ht="37.5" customHeight="1" x14ac:dyDescent="0.2">
      <c r="A10" s="409"/>
      <c r="B10" s="408" t="s">
        <v>559</v>
      </c>
      <c r="C10" s="408"/>
      <c r="D10" s="147"/>
      <c r="E10" s="148"/>
      <c r="F10" s="149"/>
      <c r="G10" s="149"/>
      <c r="H10" s="19">
        <f t="shared" si="0"/>
        <v>0</v>
      </c>
      <c r="I10" s="19">
        <f t="shared" si="1"/>
        <v>0</v>
      </c>
      <c r="J10" s="150"/>
    </row>
    <row r="11" spans="1:10" ht="37.5" customHeight="1" x14ac:dyDescent="0.2">
      <c r="A11" s="409"/>
      <c r="B11" s="408" t="s">
        <v>560</v>
      </c>
      <c r="C11" s="408"/>
      <c r="D11" s="147"/>
      <c r="E11" s="148"/>
      <c r="F11" s="149"/>
      <c r="G11" s="149"/>
      <c r="H11" s="19">
        <f t="shared" si="0"/>
        <v>0</v>
      </c>
      <c r="I11" s="19">
        <f t="shared" si="1"/>
        <v>0</v>
      </c>
      <c r="J11" s="150"/>
    </row>
    <row r="12" spans="1:10" ht="37.5" customHeight="1" x14ac:dyDescent="0.2">
      <c r="A12" s="409"/>
      <c r="B12" s="408" t="s">
        <v>561</v>
      </c>
      <c r="C12" s="408"/>
      <c r="D12" s="147"/>
      <c r="E12" s="148"/>
      <c r="F12" s="149"/>
      <c r="G12" s="149"/>
      <c r="H12" s="19">
        <f t="shared" si="0"/>
        <v>0</v>
      </c>
      <c r="I12" s="19">
        <f t="shared" si="1"/>
        <v>0</v>
      </c>
      <c r="J12" s="150"/>
    </row>
    <row r="13" spans="1:10" ht="37.5" customHeight="1" x14ac:dyDescent="0.2">
      <c r="A13" s="409"/>
      <c r="B13" s="408" t="s">
        <v>562</v>
      </c>
      <c r="C13" s="408"/>
      <c r="D13" s="147"/>
      <c r="E13" s="148"/>
      <c r="F13" s="149"/>
      <c r="G13" s="149"/>
      <c r="H13" s="19">
        <f t="shared" si="0"/>
        <v>0</v>
      </c>
      <c r="I13" s="19">
        <f t="shared" si="1"/>
        <v>0</v>
      </c>
      <c r="J13" s="150"/>
    </row>
    <row r="14" spans="1:10" ht="37.5" customHeight="1" x14ac:dyDescent="0.2">
      <c r="A14" s="409"/>
      <c r="B14" s="428" t="s">
        <v>563</v>
      </c>
      <c r="C14" s="428"/>
      <c r="D14" s="147"/>
      <c r="E14" s="148"/>
      <c r="F14" s="149"/>
      <c r="G14" s="149"/>
      <c r="H14" s="19">
        <f t="shared" si="0"/>
        <v>0</v>
      </c>
      <c r="I14" s="19">
        <f t="shared" si="1"/>
        <v>0</v>
      </c>
      <c r="J14" s="150"/>
    </row>
    <row r="15" spans="1:10" ht="37.5" customHeight="1" x14ac:dyDescent="0.2">
      <c r="A15" s="409"/>
      <c r="B15" s="408" t="s">
        <v>564</v>
      </c>
      <c r="C15" s="408"/>
      <c r="D15" s="147"/>
      <c r="E15" s="148"/>
      <c r="F15" s="149"/>
      <c r="G15" s="149"/>
      <c r="H15" s="19">
        <f t="shared" si="0"/>
        <v>0</v>
      </c>
      <c r="I15" s="19">
        <f t="shared" si="1"/>
        <v>0</v>
      </c>
      <c r="J15" s="150"/>
    </row>
    <row r="16" spans="1:10" ht="37.5" customHeight="1" x14ac:dyDescent="0.2">
      <c r="A16" s="409"/>
      <c r="B16" s="425" t="s">
        <v>565</v>
      </c>
      <c r="C16" s="426"/>
      <c r="D16" s="147"/>
      <c r="E16" s="148"/>
      <c r="F16" s="149"/>
      <c r="G16" s="149"/>
      <c r="H16" s="19">
        <f t="shared" si="0"/>
        <v>0</v>
      </c>
      <c r="I16" s="19">
        <f t="shared" si="1"/>
        <v>0</v>
      </c>
      <c r="J16" s="150"/>
    </row>
    <row r="17" spans="1:10" ht="37.5" customHeight="1" x14ac:dyDescent="0.2">
      <c r="A17" s="409"/>
      <c r="B17" s="425" t="s">
        <v>566</v>
      </c>
      <c r="C17" s="426"/>
      <c r="D17" s="147"/>
      <c r="E17" s="148"/>
      <c r="F17" s="149"/>
      <c r="G17" s="149"/>
      <c r="H17" s="19">
        <f t="shared" si="0"/>
        <v>0</v>
      </c>
      <c r="I17" s="19">
        <f t="shared" si="1"/>
        <v>0</v>
      </c>
      <c r="J17" s="150"/>
    </row>
    <row r="18" spans="1:10" ht="37.5" customHeight="1" x14ac:dyDescent="0.2">
      <c r="A18" s="409"/>
      <c r="B18" s="408" t="s">
        <v>567</v>
      </c>
      <c r="C18" s="156" t="s">
        <v>105</v>
      </c>
      <c r="D18" s="147"/>
      <c r="E18" s="148"/>
      <c r="F18" s="149"/>
      <c r="G18" s="149"/>
      <c r="H18" s="19">
        <f t="shared" si="0"/>
        <v>0</v>
      </c>
      <c r="I18" s="19">
        <f t="shared" si="1"/>
        <v>0</v>
      </c>
      <c r="J18" s="150"/>
    </row>
    <row r="19" spans="1:10" ht="37.5" customHeight="1" x14ac:dyDescent="0.2">
      <c r="A19" s="409"/>
      <c r="B19" s="408"/>
      <c r="C19" s="156" t="s">
        <v>70</v>
      </c>
      <c r="D19" s="147"/>
      <c r="E19" s="148"/>
      <c r="F19" s="149"/>
      <c r="G19" s="149"/>
      <c r="H19" s="19">
        <f t="shared" si="0"/>
        <v>0</v>
      </c>
      <c r="I19" s="19">
        <f t="shared" si="1"/>
        <v>0</v>
      </c>
      <c r="J19" s="150"/>
    </row>
    <row r="20" spans="1:10" ht="37.5" customHeight="1" x14ac:dyDescent="0.2">
      <c r="A20" s="409"/>
      <c r="B20" s="408"/>
      <c r="C20" s="156" t="s">
        <v>71</v>
      </c>
      <c r="D20" s="147"/>
      <c r="E20" s="148"/>
      <c r="F20" s="149"/>
      <c r="G20" s="149"/>
      <c r="H20" s="19">
        <f t="shared" si="0"/>
        <v>0</v>
      </c>
      <c r="I20" s="19">
        <f t="shared" si="1"/>
        <v>0</v>
      </c>
      <c r="J20" s="150"/>
    </row>
    <row r="21" spans="1:10" ht="37.5" customHeight="1" x14ac:dyDescent="0.2">
      <c r="A21" s="409"/>
      <c r="B21" s="425" t="s">
        <v>568</v>
      </c>
      <c r="C21" s="426"/>
      <c r="D21" s="147"/>
      <c r="E21" s="148"/>
      <c r="F21" s="149"/>
      <c r="G21" s="149"/>
      <c r="H21" s="19">
        <f t="shared" si="0"/>
        <v>0</v>
      </c>
      <c r="I21" s="19">
        <f t="shared" si="1"/>
        <v>0</v>
      </c>
      <c r="J21" s="150"/>
    </row>
    <row r="22" spans="1:10" ht="3.75" customHeight="1" x14ac:dyDescent="0.2">
      <c r="A22" s="165"/>
      <c r="H22"/>
      <c r="I22"/>
      <c r="J22"/>
    </row>
    <row r="23" spans="1:10" ht="12.75" customHeight="1" x14ac:dyDescent="0.2">
      <c r="A23" s="427" t="s">
        <v>72</v>
      </c>
      <c r="B23" s="428" t="s">
        <v>12</v>
      </c>
      <c r="C23" s="428"/>
      <c r="D23" s="16"/>
      <c r="E23" s="16"/>
      <c r="F23" s="5">
        <f>Personale!D130</f>
        <v>0</v>
      </c>
      <c r="G23" s="5">
        <f>Personale!D131</f>
        <v>0</v>
      </c>
      <c r="H23" s="19">
        <f>IFERROR(IF(ISBLANK(E23),0,IF(F23/E23-1&gt;0,0,F23/E23-1)),0)</f>
        <v>0</v>
      </c>
      <c r="I23" s="19">
        <f t="shared" ref="I23:I27" si="2">IFERROR(IF(ISBLANK(E23),0,IF(G23/E23-1&gt;0,0,G23/E23-1)),0)</f>
        <v>0</v>
      </c>
      <c r="J23"/>
    </row>
    <row r="24" spans="1:10" ht="12.75" customHeight="1" x14ac:dyDescent="0.2">
      <c r="A24" s="427"/>
      <c r="B24" s="428" t="s">
        <v>111</v>
      </c>
      <c r="C24" s="428"/>
      <c r="D24" s="17"/>
      <c r="E24" s="17"/>
      <c r="F24" s="6">
        <f>Personale!G130</f>
        <v>0</v>
      </c>
      <c r="G24" s="6">
        <f>Personale!G131</f>
        <v>0</v>
      </c>
      <c r="H24" s="19">
        <f>IFERROR(IF(ISBLANK(E24),0,IF(F24/E24-1&gt;0,0,F24/E24-1)),0)</f>
        <v>0</v>
      </c>
      <c r="I24" s="19">
        <f t="shared" si="2"/>
        <v>0</v>
      </c>
      <c r="J24"/>
    </row>
    <row r="25" spans="1:10" ht="12.75" customHeight="1" x14ac:dyDescent="0.2">
      <c r="A25" s="427"/>
      <c r="B25" s="428" t="s">
        <v>112</v>
      </c>
      <c r="C25" s="428"/>
      <c r="D25" s="16"/>
      <c r="E25" s="16"/>
      <c r="F25" s="5">
        <f>Personale!E130</f>
        <v>0</v>
      </c>
      <c r="G25" s="5">
        <f>Personale!E131</f>
        <v>0</v>
      </c>
      <c r="H25" s="19">
        <f>IFERROR(IF(ISBLANK(E25),0,IF(F25/E25-1&gt;0,0,F25/E25-1)),0)</f>
        <v>0</v>
      </c>
      <c r="I25" s="19">
        <f t="shared" si="2"/>
        <v>0</v>
      </c>
      <c r="J25"/>
    </row>
    <row r="26" spans="1:10" ht="12.75" customHeight="1" x14ac:dyDescent="0.2">
      <c r="A26" s="427"/>
      <c r="B26" s="428" t="s">
        <v>113</v>
      </c>
      <c r="C26" s="428"/>
      <c r="D26" s="17"/>
      <c r="E26" s="17"/>
      <c r="F26" s="7">
        <f>'Bilancio seconda annualità'!S30+'Bilancio seconda annualità'!S34+'Bilancio seconda annualità'!S21</f>
        <v>0</v>
      </c>
      <c r="G26" s="7">
        <f>'Bilancio seconda annualità'!T30+'Bilancio seconda annualità'!T34+'Bilancio seconda annualità'!T21</f>
        <v>0</v>
      </c>
      <c r="H26" s="19">
        <f>IFERROR(IF(ISBLANK(E26),0,IF(F26/E26-1&gt;0,0,F26/E26-1)),0)</f>
        <v>0</v>
      </c>
      <c r="I26" s="19">
        <f t="shared" si="2"/>
        <v>0</v>
      </c>
      <c r="J26"/>
    </row>
    <row r="27" spans="1:10" x14ac:dyDescent="0.2">
      <c r="A27" s="427"/>
      <c r="B27" s="428" t="s">
        <v>114</v>
      </c>
      <c r="C27" s="428"/>
      <c r="D27" s="17"/>
      <c r="E27" s="17"/>
      <c r="F27" s="7">
        <f>'Bilancio seconda annualità'!S13</f>
        <v>0</v>
      </c>
      <c r="G27" s="7">
        <f>'Bilancio seconda annualità'!T13</f>
        <v>0</v>
      </c>
      <c r="H27" s="19">
        <f>IFERROR(IF(ISBLANK(E27),0,IF(F27/E27-1&gt;0,0,F27/E27-1)),0)</f>
        <v>0</v>
      </c>
      <c r="I27" s="19">
        <f t="shared" si="2"/>
        <v>0</v>
      </c>
      <c r="J27"/>
    </row>
    <row r="28" spans="1:10" ht="28.5" customHeight="1" thickBot="1" x14ac:dyDescent="0.25">
      <c r="B28" s="421" t="s">
        <v>538</v>
      </c>
      <c r="C28" s="422"/>
      <c r="D28" s="153"/>
      <c r="E28" s="154"/>
      <c r="F28" s="153"/>
      <c r="G28" s="153"/>
      <c r="H28" s="146">
        <f>IFERROR(AVERAGEIF(H8:H27,"&lt;0"),0)</f>
        <v>0</v>
      </c>
      <c r="I28" s="146">
        <f>IFERROR(AVERAGEIF(I8:I27,"&lt;0"),0)</f>
        <v>0</v>
      </c>
    </row>
    <row r="29" spans="1:10" ht="28.15" customHeight="1" x14ac:dyDescent="0.2">
      <c r="A29" s="8" t="s">
        <v>118</v>
      </c>
      <c r="B29" s="9"/>
      <c r="C29" s="423" t="s">
        <v>115</v>
      </c>
      <c r="D29" s="423"/>
      <c r="E29" s="142"/>
      <c r="F29" s="13"/>
      <c r="G29" s="13"/>
      <c r="H29" s="21"/>
      <c r="I29" s="263"/>
    </row>
    <row r="30" spans="1:10" ht="12.4" customHeight="1" x14ac:dyDescent="0.2">
      <c r="A30" s="10"/>
      <c r="B30" s="11"/>
      <c r="C30" s="424"/>
      <c r="D30" s="424"/>
      <c r="E30" s="143"/>
      <c r="F30" s="1"/>
      <c r="G30" s="1"/>
      <c r="H30" s="22"/>
      <c r="I30" s="263"/>
    </row>
    <row r="31" spans="1:10" ht="12.4" customHeight="1" x14ac:dyDescent="0.2">
      <c r="A31" s="12" t="s">
        <v>117</v>
      </c>
      <c r="B31" s="11"/>
      <c r="C31" s="424"/>
      <c r="D31" s="424"/>
      <c r="E31" s="143"/>
      <c r="F31" s="1"/>
      <c r="G31" s="1"/>
      <c r="H31" s="22"/>
      <c r="I31" s="263"/>
    </row>
    <row r="32" spans="1:10" ht="12.4" customHeight="1" x14ac:dyDescent="0.2">
      <c r="A32" s="10"/>
      <c r="B32" s="11"/>
      <c r="C32" s="424"/>
      <c r="D32" s="424"/>
      <c r="E32" s="143"/>
      <c r="F32" s="1"/>
      <c r="G32" s="1"/>
      <c r="H32" s="22"/>
      <c r="I32" s="263"/>
    </row>
    <row r="33" spans="1:9" ht="12.4" customHeight="1" x14ac:dyDescent="0.2">
      <c r="A33" s="10"/>
      <c r="B33" s="11"/>
      <c r="C33" s="424"/>
      <c r="D33" s="424"/>
      <c r="E33" s="143"/>
      <c r="F33" s="1"/>
      <c r="G33" s="1"/>
      <c r="H33" s="22"/>
      <c r="I33" s="263"/>
    </row>
    <row r="34" spans="1:9" ht="12.4" customHeight="1" x14ac:dyDescent="0.2">
      <c r="A34" s="10"/>
      <c r="B34" s="11"/>
      <c r="C34" s="424"/>
      <c r="D34" s="424"/>
      <c r="E34" s="143"/>
      <c r="F34" s="1"/>
      <c r="G34" s="1"/>
      <c r="H34" s="22"/>
      <c r="I34" s="263"/>
    </row>
    <row r="35" spans="1:9" ht="12.6" customHeight="1" x14ac:dyDescent="0.2">
      <c r="A35" s="12" t="s">
        <v>117</v>
      </c>
      <c r="B35" s="11"/>
      <c r="C35" s="424"/>
      <c r="D35" s="424"/>
      <c r="E35" s="143"/>
      <c r="F35" s="1"/>
      <c r="G35" s="1"/>
      <c r="H35" s="22"/>
      <c r="I35" s="263"/>
    </row>
    <row r="36" spans="1:9" ht="13.5" thickBot="1" x14ac:dyDescent="0.25">
      <c r="A36" s="15"/>
      <c r="B36" s="14"/>
      <c r="C36" s="14"/>
      <c r="D36" s="14"/>
      <c r="E36" s="144"/>
      <c r="F36" s="14"/>
      <c r="G36" s="14"/>
      <c r="H36" s="23"/>
      <c r="I36" s="263"/>
    </row>
  </sheetData>
  <sheetProtection password="F319" sheet="1" objects="1" scenarios="1" formatCells="0" formatColumns="0" formatRows="0" selectLockedCells="1"/>
  <mergeCells count="33">
    <mergeCell ref="A8:A21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B20"/>
    <mergeCell ref="B21:C21"/>
    <mergeCell ref="B28:C28"/>
    <mergeCell ref="C29:D35"/>
    <mergeCell ref="A23:A27"/>
    <mergeCell ref="B23:C23"/>
    <mergeCell ref="B24:C24"/>
    <mergeCell ref="B25:C25"/>
    <mergeCell ref="B26:C26"/>
    <mergeCell ref="B27:C27"/>
    <mergeCell ref="J5:J7"/>
    <mergeCell ref="A1:H2"/>
    <mergeCell ref="A3:A7"/>
    <mergeCell ref="B3:C7"/>
    <mergeCell ref="D3:D4"/>
    <mergeCell ref="E3:H3"/>
    <mergeCell ref="E4:H4"/>
    <mergeCell ref="E5:E7"/>
    <mergeCell ref="F5:F7"/>
    <mergeCell ref="H5:H7"/>
    <mergeCell ref="G5:G7"/>
    <mergeCell ref="I5:I7"/>
  </mergeCells>
  <pageMargins left="0.7" right="0.7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B050"/>
  </sheetPr>
  <dimension ref="A1:J34"/>
  <sheetViews>
    <sheetView topLeftCell="A7" zoomScale="77" zoomScaleNormal="77" workbookViewId="0">
      <selection activeCell="J26" sqref="J26"/>
    </sheetView>
  </sheetViews>
  <sheetFormatPr defaultColWidth="8.7109375" defaultRowHeight="12.75" x14ac:dyDescent="0.2"/>
  <cols>
    <col min="1" max="1" width="10.5703125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160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x14ac:dyDescent="0.2">
      <c r="A6" s="413"/>
      <c r="B6" s="413"/>
      <c r="C6" s="413"/>
      <c r="D6" s="159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159" t="s">
        <v>69</v>
      </c>
      <c r="E7" s="415"/>
      <c r="F7" s="415"/>
      <c r="G7" s="415"/>
      <c r="H7" s="418"/>
      <c r="I7" s="418"/>
      <c r="J7" s="420"/>
    </row>
    <row r="8" spans="1:10" ht="37.5" customHeight="1" x14ac:dyDescent="0.2">
      <c r="A8" s="434" t="s">
        <v>586</v>
      </c>
      <c r="B8" s="425" t="s">
        <v>587</v>
      </c>
      <c r="C8" s="426"/>
      <c r="D8" s="147"/>
      <c r="E8" s="148"/>
      <c r="F8" s="149"/>
      <c r="G8" s="149"/>
      <c r="H8" s="19">
        <f t="shared" ref="H8:H19" si="0">IFERROR(IF(ISBLANK(E8),0,IF(F8/E8-1&gt;0,0,F8/E8-1)),0)</f>
        <v>0</v>
      </c>
      <c r="I8" s="19">
        <f>IFERROR(IF(ISBLANK(E8),0,IF(G8/E8-1&gt;0,0,G8/E8-1)),0)</f>
        <v>0</v>
      </c>
      <c r="J8" s="150"/>
    </row>
    <row r="9" spans="1:10" ht="37.5" customHeight="1" x14ac:dyDescent="0.2">
      <c r="A9" s="435"/>
      <c r="B9" s="425" t="s">
        <v>588</v>
      </c>
      <c r="C9" s="426"/>
      <c r="D9" s="147"/>
      <c r="E9" s="148"/>
      <c r="F9" s="149"/>
      <c r="G9" s="149"/>
      <c r="H9" s="19">
        <f t="shared" si="0"/>
        <v>0</v>
      </c>
      <c r="I9" s="19">
        <f t="shared" ref="I9:I19" si="1">IFERROR(IF(ISBLANK(E9),0,IF(G9/E9-1&gt;0,0,G9/E9-1)),0)</f>
        <v>0</v>
      </c>
      <c r="J9" s="150"/>
    </row>
    <row r="10" spans="1:10" ht="37.5" customHeight="1" x14ac:dyDescent="0.2">
      <c r="A10" s="435"/>
      <c r="B10" s="425" t="s">
        <v>589</v>
      </c>
      <c r="C10" s="426"/>
      <c r="D10" s="147"/>
      <c r="E10" s="148"/>
      <c r="F10" s="149"/>
      <c r="G10" s="149"/>
      <c r="H10" s="19">
        <f t="shared" si="0"/>
        <v>0</v>
      </c>
      <c r="I10" s="19">
        <f t="shared" si="1"/>
        <v>0</v>
      </c>
      <c r="J10" s="150"/>
    </row>
    <row r="11" spans="1:10" ht="37.5" customHeight="1" x14ac:dyDescent="0.2">
      <c r="A11" s="435"/>
      <c r="B11" s="425" t="s">
        <v>590</v>
      </c>
      <c r="C11" s="426"/>
      <c r="D11" s="147"/>
      <c r="E11" s="148"/>
      <c r="F11" s="149"/>
      <c r="G11" s="149"/>
      <c r="H11" s="19">
        <f t="shared" si="0"/>
        <v>0</v>
      </c>
      <c r="I11" s="19">
        <f t="shared" si="1"/>
        <v>0</v>
      </c>
      <c r="J11" s="150"/>
    </row>
    <row r="12" spans="1:10" ht="37.5" customHeight="1" x14ac:dyDescent="0.2">
      <c r="A12" s="435"/>
      <c r="B12" s="425" t="s">
        <v>591</v>
      </c>
      <c r="C12" s="426"/>
      <c r="D12" s="147"/>
      <c r="E12" s="148"/>
      <c r="F12" s="149"/>
      <c r="G12" s="149"/>
      <c r="H12" s="19">
        <f t="shared" si="0"/>
        <v>0</v>
      </c>
      <c r="I12" s="19">
        <f t="shared" si="1"/>
        <v>0</v>
      </c>
      <c r="J12" s="150"/>
    </row>
    <row r="13" spans="1:10" ht="37.5" customHeight="1" x14ac:dyDescent="0.2">
      <c r="A13" s="435"/>
      <c r="B13" s="425" t="s">
        <v>592</v>
      </c>
      <c r="C13" s="426"/>
      <c r="D13" s="147"/>
      <c r="E13" s="148"/>
      <c r="F13" s="149"/>
      <c r="G13" s="149"/>
      <c r="H13" s="19">
        <f t="shared" si="0"/>
        <v>0</v>
      </c>
      <c r="I13" s="19">
        <f t="shared" si="1"/>
        <v>0</v>
      </c>
      <c r="J13" s="150"/>
    </row>
    <row r="14" spans="1:10" ht="37.5" customHeight="1" x14ac:dyDescent="0.2">
      <c r="A14" s="435"/>
      <c r="B14" s="440" t="s">
        <v>593</v>
      </c>
      <c r="C14" s="441"/>
      <c r="D14" s="147"/>
      <c r="E14" s="148"/>
      <c r="F14" s="149"/>
      <c r="G14" s="149"/>
      <c r="H14" s="19">
        <f t="shared" si="0"/>
        <v>0</v>
      </c>
      <c r="I14" s="19">
        <f t="shared" si="1"/>
        <v>0</v>
      </c>
      <c r="J14" s="150"/>
    </row>
    <row r="15" spans="1:10" ht="37.5" customHeight="1" x14ac:dyDescent="0.2">
      <c r="A15" s="435"/>
      <c r="B15" s="425" t="s">
        <v>594</v>
      </c>
      <c r="C15" s="426"/>
      <c r="D15" s="147"/>
      <c r="E15" s="148"/>
      <c r="F15" s="149"/>
      <c r="G15" s="149"/>
      <c r="H15" s="19">
        <f t="shared" si="0"/>
        <v>0</v>
      </c>
      <c r="I15" s="19">
        <f t="shared" si="1"/>
        <v>0</v>
      </c>
      <c r="J15" s="150"/>
    </row>
    <row r="16" spans="1:10" ht="37.5" customHeight="1" x14ac:dyDescent="0.2">
      <c r="A16" s="435"/>
      <c r="B16" s="437" t="s">
        <v>595</v>
      </c>
      <c r="C16" s="156" t="s">
        <v>105</v>
      </c>
      <c r="D16" s="147"/>
      <c r="E16" s="148"/>
      <c r="F16" s="149"/>
      <c r="G16" s="149"/>
      <c r="H16" s="19">
        <f t="shared" si="0"/>
        <v>0</v>
      </c>
      <c r="I16" s="19">
        <f t="shared" si="1"/>
        <v>0</v>
      </c>
      <c r="J16" s="150"/>
    </row>
    <row r="17" spans="1:10" ht="37.5" customHeight="1" x14ac:dyDescent="0.2">
      <c r="A17" s="435"/>
      <c r="B17" s="438"/>
      <c r="C17" s="156" t="s">
        <v>70</v>
      </c>
      <c r="D17" s="147"/>
      <c r="E17" s="148"/>
      <c r="F17" s="149"/>
      <c r="G17" s="149"/>
      <c r="H17" s="19">
        <f t="shared" si="0"/>
        <v>0</v>
      </c>
      <c r="I17" s="19">
        <f t="shared" si="1"/>
        <v>0</v>
      </c>
      <c r="J17" s="150"/>
    </row>
    <row r="18" spans="1:10" ht="37.5" customHeight="1" x14ac:dyDescent="0.2">
      <c r="A18" s="435"/>
      <c r="B18" s="439"/>
      <c r="C18" s="156" t="s">
        <v>71</v>
      </c>
      <c r="D18" s="147"/>
      <c r="E18" s="148"/>
      <c r="F18" s="149"/>
      <c r="G18" s="149"/>
      <c r="H18" s="19">
        <f t="shared" si="0"/>
        <v>0</v>
      </c>
      <c r="I18" s="19">
        <f t="shared" si="1"/>
        <v>0</v>
      </c>
      <c r="J18" s="150"/>
    </row>
    <row r="19" spans="1:10" ht="37.5" customHeight="1" x14ac:dyDescent="0.2">
      <c r="A19" s="436"/>
      <c r="B19" s="425" t="s">
        <v>596</v>
      </c>
      <c r="C19" s="426"/>
      <c r="D19" s="147"/>
      <c r="E19" s="148"/>
      <c r="F19" s="149"/>
      <c r="G19" s="149"/>
      <c r="H19" s="19">
        <f t="shared" si="0"/>
        <v>0</v>
      </c>
      <c r="I19" s="19">
        <f t="shared" si="1"/>
        <v>0</v>
      </c>
      <c r="J19" s="150"/>
    </row>
    <row r="20" spans="1:10" ht="3.75" customHeight="1" x14ac:dyDescent="0.2">
      <c r="A20" s="165"/>
      <c r="J20"/>
    </row>
    <row r="21" spans="1:10" ht="12.75" customHeight="1" x14ac:dyDescent="0.2">
      <c r="A21" s="427" t="s">
        <v>72</v>
      </c>
      <c r="B21" s="428" t="s">
        <v>12</v>
      </c>
      <c r="C21" s="428"/>
      <c r="D21" s="16"/>
      <c r="E21" s="16"/>
      <c r="F21" s="5">
        <f>Personale!D130</f>
        <v>0</v>
      </c>
      <c r="G21" s="5">
        <f>Personale!D131</f>
        <v>0</v>
      </c>
      <c r="H21" s="19">
        <f>IFERROR(IF(ISBLANK(E21),0,IF(F21/E21-1&gt;0,0,F21/E21-1)),0)</f>
        <v>0</v>
      </c>
      <c r="I21" s="19">
        <f t="shared" ref="I21:I25" si="2">IFERROR(IF(ISBLANK(E21),0,IF(G21/E21-1&gt;0,0,G21/E21-1)),0)</f>
        <v>0</v>
      </c>
      <c r="J21"/>
    </row>
    <row r="22" spans="1:10" ht="12.75" customHeight="1" x14ac:dyDescent="0.2">
      <c r="A22" s="427"/>
      <c r="B22" s="428" t="s">
        <v>111</v>
      </c>
      <c r="C22" s="428"/>
      <c r="D22" s="17"/>
      <c r="E22" s="17"/>
      <c r="F22" s="6">
        <f>Personale!G130</f>
        <v>0</v>
      </c>
      <c r="G22" s="5">
        <f>Personale!G131</f>
        <v>0</v>
      </c>
      <c r="H22" s="19">
        <f>IFERROR(IF(ISBLANK(E22),0,IF(F22/E22-1&gt;0,0,F22/E22-1)),0)</f>
        <v>0</v>
      </c>
      <c r="I22" s="19">
        <f t="shared" si="2"/>
        <v>0</v>
      </c>
      <c r="J22"/>
    </row>
    <row r="23" spans="1:10" ht="12.75" customHeight="1" x14ac:dyDescent="0.2">
      <c r="A23" s="427"/>
      <c r="B23" s="428" t="s">
        <v>112</v>
      </c>
      <c r="C23" s="428"/>
      <c r="D23" s="16"/>
      <c r="E23" s="16"/>
      <c r="F23" s="5">
        <f>Personale!E130</f>
        <v>0</v>
      </c>
      <c r="G23" s="5">
        <f>Personale!E131</f>
        <v>0</v>
      </c>
      <c r="H23" s="19">
        <f>IFERROR(IF(ISBLANK(E23),0,IF(F23/E23-1&gt;0,0,F23/E23-1)),0)</f>
        <v>0</v>
      </c>
      <c r="I23" s="19">
        <f t="shared" si="2"/>
        <v>0</v>
      </c>
      <c r="J23"/>
    </row>
    <row r="24" spans="1:10" ht="12.75" customHeight="1" x14ac:dyDescent="0.2">
      <c r="A24" s="427"/>
      <c r="B24" s="428" t="s">
        <v>113</v>
      </c>
      <c r="C24" s="428"/>
      <c r="D24" s="17"/>
      <c r="E24" s="17"/>
      <c r="F24" s="7">
        <f>'Bilancio seconda annualità'!S30+'Bilancio seconda annualità'!S34+'Bilancio seconda annualità'!S21</f>
        <v>0</v>
      </c>
      <c r="G24" s="7">
        <f>'Bilancio seconda annualità'!T30+'Bilancio seconda annualità'!T34+'Bilancio seconda annualità'!T21</f>
        <v>0</v>
      </c>
      <c r="H24" s="19">
        <f>IFERROR(IF(ISBLANK(E24),0,IF(F24/E24-1&gt;0,0,F24/E24-1)),0)</f>
        <v>0</v>
      </c>
      <c r="I24" s="19">
        <f t="shared" si="2"/>
        <v>0</v>
      </c>
      <c r="J24"/>
    </row>
    <row r="25" spans="1:10" x14ac:dyDescent="0.2">
      <c r="A25" s="427"/>
      <c r="B25" s="428" t="s">
        <v>114</v>
      </c>
      <c r="C25" s="428"/>
      <c r="D25" s="17"/>
      <c r="E25" s="17"/>
      <c r="F25" s="7">
        <f>'Bilancio seconda annualità'!S13</f>
        <v>0</v>
      </c>
      <c r="G25" s="7">
        <f>'Bilancio seconda annualità'!T13</f>
        <v>0</v>
      </c>
      <c r="H25" s="19">
        <f>IFERROR(IF(ISBLANK(E25),0,IF(F25/E25-1&gt;0,0,F25/E25-1)),0)</f>
        <v>0</v>
      </c>
      <c r="I25" s="19">
        <f t="shared" si="2"/>
        <v>0</v>
      </c>
      <c r="J25"/>
    </row>
    <row r="26" spans="1:10" ht="28.5" customHeight="1" thickBot="1" x14ac:dyDescent="0.25">
      <c r="B26" s="421" t="s">
        <v>538</v>
      </c>
      <c r="C26" s="422"/>
      <c r="D26" s="153"/>
      <c r="E26" s="154"/>
      <c r="F26" s="153"/>
      <c r="G26" s="153"/>
      <c r="H26" s="146">
        <f>IFERROR(AVERAGEIF(H8:H25,"&lt;0"),0)</f>
        <v>0</v>
      </c>
      <c r="I26" s="146">
        <f>IFERROR(AVERAGEIF(I8:I25,"&lt;0"),0)</f>
        <v>0</v>
      </c>
    </row>
    <row r="27" spans="1:10" ht="28.15" customHeight="1" x14ac:dyDescent="0.2">
      <c r="A27" s="8" t="s">
        <v>118</v>
      </c>
      <c r="B27" s="9"/>
      <c r="C27" s="423" t="s">
        <v>115</v>
      </c>
      <c r="D27" s="423"/>
      <c r="E27" s="142"/>
      <c r="F27" s="13"/>
      <c r="G27" s="13"/>
      <c r="H27" s="21"/>
      <c r="I27" s="263"/>
    </row>
    <row r="28" spans="1:10" ht="12.4" customHeight="1" x14ac:dyDescent="0.2">
      <c r="A28" s="10"/>
      <c r="B28" s="11"/>
      <c r="C28" s="424"/>
      <c r="D28" s="424"/>
      <c r="E28" s="143"/>
      <c r="F28" s="1"/>
      <c r="G28" s="1"/>
      <c r="H28" s="22"/>
      <c r="I28" s="263"/>
    </row>
    <row r="29" spans="1:10" ht="12.4" customHeight="1" x14ac:dyDescent="0.2">
      <c r="A29" s="12" t="s">
        <v>117</v>
      </c>
      <c r="B29" s="11"/>
      <c r="C29" s="424"/>
      <c r="D29" s="424"/>
      <c r="E29" s="143"/>
      <c r="F29" s="1"/>
      <c r="G29" s="1"/>
      <c r="H29" s="22"/>
      <c r="I29" s="263"/>
    </row>
    <row r="30" spans="1:10" ht="12.4" customHeight="1" x14ac:dyDescent="0.2">
      <c r="A30" s="10"/>
      <c r="B30" s="11"/>
      <c r="C30" s="424"/>
      <c r="D30" s="424"/>
      <c r="E30" s="143"/>
      <c r="F30" s="1"/>
      <c r="G30" s="1"/>
      <c r="H30" s="22"/>
      <c r="I30" s="263"/>
    </row>
    <row r="31" spans="1:10" ht="12.4" customHeight="1" x14ac:dyDescent="0.2">
      <c r="A31" s="10"/>
      <c r="B31" s="11"/>
      <c r="C31" s="424"/>
      <c r="D31" s="424"/>
      <c r="E31" s="143"/>
      <c r="F31" s="1"/>
      <c r="G31" s="1"/>
      <c r="H31" s="22"/>
      <c r="I31" s="263"/>
    </row>
    <row r="32" spans="1:10" ht="12.4" customHeight="1" x14ac:dyDescent="0.2">
      <c r="A32" s="10"/>
      <c r="B32" s="11"/>
      <c r="C32" s="424"/>
      <c r="D32" s="424"/>
      <c r="E32" s="143"/>
      <c r="F32" s="1"/>
      <c r="G32" s="1"/>
      <c r="H32" s="22"/>
      <c r="I32" s="263"/>
    </row>
    <row r="33" spans="1:9" ht="12.6" customHeight="1" x14ac:dyDescent="0.2">
      <c r="A33" s="12" t="s">
        <v>117</v>
      </c>
      <c r="B33" s="11"/>
      <c r="C33" s="424"/>
      <c r="D33" s="424"/>
      <c r="E33" s="143"/>
      <c r="F33" s="1"/>
      <c r="G33" s="1"/>
      <c r="H33" s="22"/>
      <c r="I33" s="263"/>
    </row>
    <row r="34" spans="1:9" ht="13.5" thickBot="1" x14ac:dyDescent="0.25">
      <c r="A34" s="15"/>
      <c r="B34" s="14"/>
      <c r="C34" s="14"/>
      <c r="D34" s="14"/>
      <c r="E34" s="144"/>
      <c r="F34" s="14"/>
      <c r="G34" s="14"/>
      <c r="H34" s="23"/>
      <c r="I34" s="263"/>
    </row>
  </sheetData>
  <sheetProtection password="F319" sheet="1" objects="1" scenarios="1"/>
  <mergeCells count="31">
    <mergeCell ref="B26:C26"/>
    <mergeCell ref="C27:D33"/>
    <mergeCell ref="A8:A19"/>
    <mergeCell ref="B16:B18"/>
    <mergeCell ref="B19:C19"/>
    <mergeCell ref="A21:A25"/>
    <mergeCell ref="B21:C21"/>
    <mergeCell ref="B22:C22"/>
    <mergeCell ref="B23:C23"/>
    <mergeCell ref="B24:C24"/>
    <mergeCell ref="B25:C25"/>
    <mergeCell ref="B12:C12"/>
    <mergeCell ref="B13:C13"/>
    <mergeCell ref="B14:C14"/>
    <mergeCell ref="B15:C15"/>
    <mergeCell ref="J5:J7"/>
    <mergeCell ref="B8:C8"/>
    <mergeCell ref="B9:C9"/>
    <mergeCell ref="B10:C10"/>
    <mergeCell ref="B11:C11"/>
    <mergeCell ref="I5:I7"/>
    <mergeCell ref="A1:H2"/>
    <mergeCell ref="A3:A7"/>
    <mergeCell ref="B3:C7"/>
    <mergeCell ref="D3:D4"/>
    <mergeCell ref="E3:H3"/>
    <mergeCell ref="E4:H4"/>
    <mergeCell ref="E5:E7"/>
    <mergeCell ref="F5:F7"/>
    <mergeCell ref="H5:H7"/>
    <mergeCell ref="G5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>
    <tabColor rgb="FF00B050"/>
  </sheetPr>
  <dimension ref="A1:J39"/>
  <sheetViews>
    <sheetView topLeftCell="B11" zoomScale="87" zoomScaleNormal="87" workbookViewId="0">
      <selection activeCell="F32" sqref="F32"/>
    </sheetView>
  </sheetViews>
  <sheetFormatPr defaultColWidth="8.7109375" defaultRowHeight="12.75" x14ac:dyDescent="0.2"/>
  <cols>
    <col min="1" max="1" width="10.5703125" style="2" customWidth="1"/>
    <col min="2" max="2" width="16.7109375" style="2" customWidth="1"/>
    <col min="3" max="3" width="42.7109375" style="2" customWidth="1"/>
    <col min="4" max="4" width="17.140625" style="2" customWidth="1"/>
    <col min="5" max="5" width="17" style="141" customWidth="1"/>
    <col min="6" max="7" width="17" style="2" customWidth="1"/>
    <col min="8" max="9" width="17" style="20" customWidth="1"/>
    <col min="10" max="10" width="38" style="2" customWidth="1"/>
    <col min="11" max="16384" width="8.7109375" style="2"/>
  </cols>
  <sheetData>
    <row r="1" spans="1:10" x14ac:dyDescent="0.2">
      <c r="A1" s="410" t="s">
        <v>635</v>
      </c>
      <c r="B1" s="411"/>
      <c r="C1" s="411"/>
      <c r="D1" s="411"/>
      <c r="E1" s="411"/>
      <c r="F1" s="411"/>
      <c r="G1" s="411"/>
      <c r="H1" s="411"/>
      <c r="I1" s="255"/>
    </row>
    <row r="2" spans="1:10" ht="43.9" customHeight="1" x14ac:dyDescent="0.2">
      <c r="A2" s="412"/>
      <c r="B2" s="412"/>
      <c r="C2" s="412"/>
      <c r="D2" s="412"/>
      <c r="E2" s="412"/>
      <c r="F2" s="412"/>
      <c r="G2" s="412"/>
      <c r="H2" s="412"/>
      <c r="I2" s="260"/>
    </row>
    <row r="3" spans="1:10" ht="12.75" customHeight="1" x14ac:dyDescent="0.2">
      <c r="A3" s="413" t="s">
        <v>63</v>
      </c>
      <c r="B3" s="413" t="s">
        <v>97</v>
      </c>
      <c r="C3" s="413"/>
      <c r="D3" s="413" t="s">
        <v>64</v>
      </c>
      <c r="E3" s="414" t="s">
        <v>98</v>
      </c>
      <c r="F3" s="414"/>
      <c r="G3" s="414"/>
      <c r="H3" s="414"/>
      <c r="I3" s="261"/>
    </row>
    <row r="4" spans="1:10" ht="31.5" customHeight="1" thickBot="1" x14ac:dyDescent="0.25">
      <c r="A4" s="413"/>
      <c r="B4" s="413"/>
      <c r="C4" s="413"/>
      <c r="D4" s="413"/>
      <c r="E4" s="413" t="s">
        <v>668</v>
      </c>
      <c r="F4" s="413"/>
      <c r="G4" s="413"/>
      <c r="H4" s="413"/>
      <c r="I4" s="262"/>
    </row>
    <row r="5" spans="1:10" ht="12.75" customHeight="1" x14ac:dyDescent="0.2">
      <c r="A5" s="413"/>
      <c r="B5" s="413"/>
      <c r="C5" s="413"/>
      <c r="D5" s="160" t="s">
        <v>65</v>
      </c>
      <c r="E5" s="415" t="s">
        <v>66</v>
      </c>
      <c r="F5" s="416" t="s">
        <v>67</v>
      </c>
      <c r="G5" s="416" t="s">
        <v>666</v>
      </c>
      <c r="H5" s="417" t="s">
        <v>108</v>
      </c>
      <c r="I5" s="417" t="s">
        <v>667</v>
      </c>
      <c r="J5" s="419" t="s">
        <v>246</v>
      </c>
    </row>
    <row r="6" spans="1:10" x14ac:dyDescent="0.2">
      <c r="A6" s="413"/>
      <c r="B6" s="413"/>
      <c r="C6" s="413"/>
      <c r="D6" s="159" t="s">
        <v>68</v>
      </c>
      <c r="E6" s="415"/>
      <c r="F6" s="415"/>
      <c r="G6" s="415"/>
      <c r="H6" s="418"/>
      <c r="I6" s="418"/>
      <c r="J6" s="420"/>
    </row>
    <row r="7" spans="1:10" ht="51" customHeight="1" x14ac:dyDescent="0.2">
      <c r="A7" s="413"/>
      <c r="B7" s="413"/>
      <c r="C7" s="413"/>
      <c r="D7" s="159" t="s">
        <v>69</v>
      </c>
      <c r="E7" s="415"/>
      <c r="F7" s="415"/>
      <c r="G7" s="415"/>
      <c r="H7" s="418"/>
      <c r="I7" s="418"/>
      <c r="J7" s="420"/>
    </row>
    <row r="8" spans="1:10" ht="37.5" customHeight="1" x14ac:dyDescent="0.2">
      <c r="A8" s="409" t="s">
        <v>597</v>
      </c>
      <c r="B8" s="408" t="s">
        <v>598</v>
      </c>
      <c r="C8" s="408"/>
      <c r="D8" s="147"/>
      <c r="E8" s="148"/>
      <c r="F8" s="149"/>
      <c r="G8" s="149"/>
      <c r="H8" s="19">
        <f t="shared" ref="H8:H24" si="0">IFERROR(IF(ISBLANK(E8),0,IF(F8/E8-1&gt;0,0,F8/E8-1)),0)</f>
        <v>0</v>
      </c>
      <c r="I8" s="19">
        <f>IFERROR(IF(ISBLANK(E8),0,IF(G8/E8-1&gt;0,0,G8/E8-1)),0)</f>
        <v>0</v>
      </c>
      <c r="J8" s="150"/>
    </row>
    <row r="9" spans="1:10" ht="37.5" customHeight="1" x14ac:dyDescent="0.2">
      <c r="A9" s="409"/>
      <c r="B9" s="408" t="s">
        <v>599</v>
      </c>
      <c r="C9" s="408"/>
      <c r="D9" s="147"/>
      <c r="E9" s="148"/>
      <c r="F9" s="149"/>
      <c r="G9" s="149"/>
      <c r="H9" s="19">
        <f t="shared" si="0"/>
        <v>0</v>
      </c>
      <c r="I9" s="19">
        <f t="shared" ref="I9:I24" si="1">IFERROR(IF(ISBLANK(E9),0,IF(G9/E9-1&gt;0,0,G9/E9-1)),0)</f>
        <v>0</v>
      </c>
      <c r="J9" s="150"/>
    </row>
    <row r="10" spans="1:10" ht="37.5" customHeight="1" x14ac:dyDescent="0.2">
      <c r="A10" s="409"/>
      <c r="B10" s="408" t="s">
        <v>600</v>
      </c>
      <c r="C10" s="408"/>
      <c r="D10" s="147"/>
      <c r="E10" s="148"/>
      <c r="F10" s="149"/>
      <c r="G10" s="149"/>
      <c r="H10" s="19">
        <f t="shared" si="0"/>
        <v>0</v>
      </c>
      <c r="I10" s="19">
        <f t="shared" si="1"/>
        <v>0</v>
      </c>
      <c r="J10" s="150"/>
    </row>
    <row r="11" spans="1:10" ht="37.5" customHeight="1" x14ac:dyDescent="0.2">
      <c r="A11" s="409"/>
      <c r="B11" s="408" t="s">
        <v>601</v>
      </c>
      <c r="C11" s="408"/>
      <c r="D11" s="147"/>
      <c r="E11" s="148"/>
      <c r="F11" s="149"/>
      <c r="G11" s="149"/>
      <c r="H11" s="19">
        <f t="shared" si="0"/>
        <v>0</v>
      </c>
      <c r="I11" s="19">
        <f t="shared" si="1"/>
        <v>0</v>
      </c>
      <c r="J11" s="150"/>
    </row>
    <row r="12" spans="1:10" ht="37.5" customHeight="1" x14ac:dyDescent="0.2">
      <c r="A12" s="409"/>
      <c r="B12" s="408" t="s">
        <v>602</v>
      </c>
      <c r="C12" s="408"/>
      <c r="D12" s="147"/>
      <c r="E12" s="148"/>
      <c r="F12" s="149"/>
      <c r="G12" s="149"/>
      <c r="H12" s="19">
        <f t="shared" si="0"/>
        <v>0</v>
      </c>
      <c r="I12" s="19">
        <f t="shared" si="1"/>
        <v>0</v>
      </c>
      <c r="J12" s="150"/>
    </row>
    <row r="13" spans="1:10" ht="37.5" customHeight="1" x14ac:dyDescent="0.2">
      <c r="A13" s="409"/>
      <c r="B13" s="408" t="s">
        <v>603</v>
      </c>
      <c r="C13" s="408"/>
      <c r="D13" s="147"/>
      <c r="E13" s="148"/>
      <c r="F13" s="149"/>
      <c r="G13" s="149"/>
      <c r="H13" s="19">
        <f t="shared" si="0"/>
        <v>0</v>
      </c>
      <c r="I13" s="19">
        <f t="shared" si="1"/>
        <v>0</v>
      </c>
      <c r="J13" s="150"/>
    </row>
    <row r="14" spans="1:10" ht="37.5" customHeight="1" x14ac:dyDescent="0.2">
      <c r="A14" s="409"/>
      <c r="B14" s="428" t="s">
        <v>604</v>
      </c>
      <c r="C14" s="428"/>
      <c r="D14" s="147"/>
      <c r="E14" s="148"/>
      <c r="F14" s="149"/>
      <c r="G14" s="149"/>
      <c r="H14" s="19">
        <f t="shared" si="0"/>
        <v>0</v>
      </c>
      <c r="I14" s="19">
        <f t="shared" si="1"/>
        <v>0</v>
      </c>
      <c r="J14" s="150"/>
    </row>
    <row r="15" spans="1:10" ht="37.5" customHeight="1" x14ac:dyDescent="0.2">
      <c r="A15" s="409"/>
      <c r="B15" s="408" t="s">
        <v>605</v>
      </c>
      <c r="C15" s="408"/>
      <c r="D15" s="147"/>
      <c r="E15" s="148"/>
      <c r="F15" s="149"/>
      <c r="G15" s="149"/>
      <c r="H15" s="19">
        <f t="shared" si="0"/>
        <v>0</v>
      </c>
      <c r="I15" s="19">
        <f t="shared" si="1"/>
        <v>0</v>
      </c>
      <c r="J15" s="150"/>
    </row>
    <row r="16" spans="1:10" ht="37.5" customHeight="1" x14ac:dyDescent="0.2">
      <c r="A16" s="409"/>
      <c r="B16" s="425" t="s">
        <v>606</v>
      </c>
      <c r="C16" s="426"/>
      <c r="D16" s="147"/>
      <c r="E16" s="148"/>
      <c r="F16" s="149"/>
      <c r="G16" s="149"/>
      <c r="H16" s="19">
        <f t="shared" si="0"/>
        <v>0</v>
      </c>
      <c r="I16" s="19">
        <f t="shared" si="1"/>
        <v>0</v>
      </c>
      <c r="J16" s="150"/>
    </row>
    <row r="17" spans="1:10" ht="37.5" customHeight="1" x14ac:dyDescent="0.2">
      <c r="A17" s="409"/>
      <c r="B17" s="425" t="s">
        <v>607</v>
      </c>
      <c r="C17" s="426"/>
      <c r="D17" s="147"/>
      <c r="E17" s="148"/>
      <c r="F17" s="149"/>
      <c r="G17" s="149"/>
      <c r="H17" s="19">
        <f t="shared" si="0"/>
        <v>0</v>
      </c>
      <c r="I17" s="19">
        <f t="shared" si="1"/>
        <v>0</v>
      </c>
      <c r="J17" s="150"/>
    </row>
    <row r="18" spans="1:10" ht="37.5" customHeight="1" x14ac:dyDescent="0.2">
      <c r="A18" s="409"/>
      <c r="B18" s="425" t="s">
        <v>608</v>
      </c>
      <c r="C18" s="426"/>
      <c r="D18" s="147"/>
      <c r="E18" s="148"/>
      <c r="F18" s="149"/>
      <c r="G18" s="149"/>
      <c r="H18" s="19">
        <f t="shared" si="0"/>
        <v>0</v>
      </c>
      <c r="I18" s="19">
        <f t="shared" si="1"/>
        <v>0</v>
      </c>
      <c r="J18" s="150"/>
    </row>
    <row r="19" spans="1:10" ht="37.5" customHeight="1" x14ac:dyDescent="0.2">
      <c r="A19" s="409"/>
      <c r="B19" s="425" t="s">
        <v>609</v>
      </c>
      <c r="C19" s="426"/>
      <c r="D19" s="147"/>
      <c r="E19" s="148"/>
      <c r="F19" s="149"/>
      <c r="G19" s="149"/>
      <c r="H19" s="19">
        <f t="shared" si="0"/>
        <v>0</v>
      </c>
      <c r="I19" s="19">
        <f t="shared" si="1"/>
        <v>0</v>
      </c>
      <c r="J19" s="150"/>
    </row>
    <row r="20" spans="1:10" ht="37.5" customHeight="1" x14ac:dyDescent="0.2">
      <c r="A20" s="409"/>
      <c r="B20" s="425" t="s">
        <v>610</v>
      </c>
      <c r="C20" s="426"/>
      <c r="D20" s="147"/>
      <c r="E20" s="148"/>
      <c r="F20" s="149"/>
      <c r="G20" s="149"/>
      <c r="H20" s="19">
        <f t="shared" si="0"/>
        <v>0</v>
      </c>
      <c r="I20" s="19">
        <f t="shared" si="1"/>
        <v>0</v>
      </c>
      <c r="J20" s="150"/>
    </row>
    <row r="21" spans="1:10" ht="37.5" customHeight="1" x14ac:dyDescent="0.2">
      <c r="A21" s="409"/>
      <c r="B21" s="408" t="s">
        <v>611</v>
      </c>
      <c r="C21" s="156" t="s">
        <v>105</v>
      </c>
      <c r="D21" s="147"/>
      <c r="E21" s="148"/>
      <c r="F21" s="149"/>
      <c r="G21" s="149"/>
      <c r="H21" s="19">
        <f t="shared" si="0"/>
        <v>0</v>
      </c>
      <c r="I21" s="19">
        <f t="shared" si="1"/>
        <v>0</v>
      </c>
      <c r="J21" s="150"/>
    </row>
    <row r="22" spans="1:10" ht="37.5" customHeight="1" x14ac:dyDescent="0.2">
      <c r="A22" s="409"/>
      <c r="B22" s="408"/>
      <c r="C22" s="156" t="s">
        <v>70</v>
      </c>
      <c r="D22" s="147"/>
      <c r="E22" s="148"/>
      <c r="F22" s="149"/>
      <c r="G22" s="149"/>
      <c r="H22" s="19">
        <f t="shared" si="0"/>
        <v>0</v>
      </c>
      <c r="I22" s="19">
        <f t="shared" si="1"/>
        <v>0</v>
      </c>
      <c r="J22" s="150"/>
    </row>
    <row r="23" spans="1:10" ht="37.5" customHeight="1" x14ac:dyDescent="0.2">
      <c r="A23" s="409"/>
      <c r="B23" s="408"/>
      <c r="C23" s="156" t="s">
        <v>71</v>
      </c>
      <c r="D23" s="147"/>
      <c r="E23" s="148"/>
      <c r="F23" s="149"/>
      <c r="G23" s="149"/>
      <c r="H23" s="19">
        <f t="shared" si="0"/>
        <v>0</v>
      </c>
      <c r="I23" s="19">
        <f t="shared" si="1"/>
        <v>0</v>
      </c>
      <c r="J23" s="150"/>
    </row>
    <row r="24" spans="1:10" ht="37.5" customHeight="1" x14ac:dyDescent="0.2">
      <c r="A24" s="409"/>
      <c r="B24" s="425" t="s">
        <v>612</v>
      </c>
      <c r="C24" s="426"/>
      <c r="D24" s="147"/>
      <c r="E24" s="148"/>
      <c r="F24" s="149"/>
      <c r="G24" s="149"/>
      <c r="H24" s="19">
        <f t="shared" si="0"/>
        <v>0</v>
      </c>
      <c r="I24" s="19">
        <f t="shared" si="1"/>
        <v>0</v>
      </c>
      <c r="J24" s="150"/>
    </row>
    <row r="25" spans="1:10" ht="3.75" customHeight="1" x14ac:dyDescent="0.2">
      <c r="A25" s="165"/>
      <c r="J25"/>
    </row>
    <row r="26" spans="1:10" ht="12.75" customHeight="1" x14ac:dyDescent="0.2">
      <c r="A26" s="427" t="s">
        <v>72</v>
      </c>
      <c r="B26" s="428" t="s">
        <v>12</v>
      </c>
      <c r="C26" s="428"/>
      <c r="D26" s="16"/>
      <c r="E26" s="16"/>
      <c r="F26" s="5">
        <f>Personale!D130</f>
        <v>0</v>
      </c>
      <c r="G26" s="5">
        <f>Personale!D131</f>
        <v>0</v>
      </c>
      <c r="H26" s="19">
        <f>IFERROR(IF(ISBLANK(E26),0,IF(F26/E26-1&gt;0,0,F26/E26-1)),0)</f>
        <v>0</v>
      </c>
      <c r="I26" s="19">
        <f t="shared" ref="I26:I30" si="2">IFERROR(IF(ISBLANK(E26),0,IF(G26/E26-1&gt;0,0,G26/E26-1)),0)</f>
        <v>0</v>
      </c>
      <c r="J26"/>
    </row>
    <row r="27" spans="1:10" ht="12.75" customHeight="1" x14ac:dyDescent="0.2">
      <c r="A27" s="427"/>
      <c r="B27" s="428" t="s">
        <v>111</v>
      </c>
      <c r="C27" s="428"/>
      <c r="D27" s="17"/>
      <c r="E27" s="17"/>
      <c r="F27" s="6">
        <f>Personale!G130</f>
        <v>0</v>
      </c>
      <c r="G27" s="5">
        <f>Personale!G131</f>
        <v>0</v>
      </c>
      <c r="H27" s="19">
        <f>IFERROR(IF(ISBLANK(E27),0,IF(F27/E27-1&gt;0,0,F27/E27-1)),0)</f>
        <v>0</v>
      </c>
      <c r="I27" s="19">
        <f t="shared" si="2"/>
        <v>0</v>
      </c>
      <c r="J27"/>
    </row>
    <row r="28" spans="1:10" ht="12.75" customHeight="1" x14ac:dyDescent="0.2">
      <c r="A28" s="427"/>
      <c r="B28" s="428" t="s">
        <v>112</v>
      </c>
      <c r="C28" s="428"/>
      <c r="D28" s="16"/>
      <c r="E28" s="16"/>
      <c r="F28" s="5">
        <f>Personale!E130</f>
        <v>0</v>
      </c>
      <c r="G28" s="5">
        <f>Personale!E131</f>
        <v>0</v>
      </c>
      <c r="H28" s="19">
        <f>IFERROR(IF(ISBLANK(E28),0,IF(F28/E28-1&gt;0,0,F28/E28-1)),0)</f>
        <v>0</v>
      </c>
      <c r="I28" s="19">
        <f t="shared" si="2"/>
        <v>0</v>
      </c>
      <c r="J28"/>
    </row>
    <row r="29" spans="1:10" ht="12.75" customHeight="1" x14ac:dyDescent="0.2">
      <c r="A29" s="427"/>
      <c r="B29" s="428" t="s">
        <v>113</v>
      </c>
      <c r="C29" s="428"/>
      <c r="D29" s="17"/>
      <c r="E29" s="17"/>
      <c r="F29" s="7">
        <f>'Bilancio seconda annualità'!S30+'Bilancio seconda annualità'!S34+'Bilancio seconda annualità'!S21</f>
        <v>0</v>
      </c>
      <c r="G29" s="7">
        <f>'Bilancio seconda annualità'!T30+'Bilancio seconda annualità'!T34+'Bilancio seconda annualità'!T21</f>
        <v>0</v>
      </c>
      <c r="H29" s="19">
        <f>IFERROR(IF(ISBLANK(E29),0,IF(F29/E29-1&gt;0,0,F29/E29-1)),0)</f>
        <v>0</v>
      </c>
      <c r="I29" s="19">
        <f t="shared" si="2"/>
        <v>0</v>
      </c>
      <c r="J29"/>
    </row>
    <row r="30" spans="1:10" x14ac:dyDescent="0.2">
      <c r="A30" s="427"/>
      <c r="B30" s="428" t="s">
        <v>114</v>
      </c>
      <c r="C30" s="428"/>
      <c r="D30" s="17"/>
      <c r="E30" s="17"/>
      <c r="F30" s="7">
        <f>'Bilancio seconda annualità'!S13</f>
        <v>0</v>
      </c>
      <c r="G30" s="7">
        <f>'Bilancio seconda annualità'!T13</f>
        <v>0</v>
      </c>
      <c r="H30" s="19">
        <f>IFERROR(IF(ISBLANK(E30),0,IF(F30/E30-1&gt;0,0,F30/E30-1)),0)</f>
        <v>0</v>
      </c>
      <c r="I30" s="19">
        <f t="shared" si="2"/>
        <v>0</v>
      </c>
      <c r="J30"/>
    </row>
    <row r="31" spans="1:10" ht="28.5" customHeight="1" thickBot="1" x14ac:dyDescent="0.25">
      <c r="B31" s="421" t="s">
        <v>538</v>
      </c>
      <c r="C31" s="422"/>
      <c r="D31" s="153"/>
      <c r="E31" s="154"/>
      <c r="F31" s="153"/>
      <c r="G31" s="153"/>
      <c r="H31" s="146">
        <f>IFERROR(AVERAGEIF(H8:H30,"&lt;0"),0)</f>
        <v>0</v>
      </c>
      <c r="I31" s="146">
        <f>IFERROR(AVERAGEIF(I8:I30,"&lt;0"),0)</f>
        <v>0</v>
      </c>
    </row>
    <row r="32" spans="1:10" ht="28.15" customHeight="1" x14ac:dyDescent="0.2">
      <c r="A32" s="8" t="s">
        <v>118</v>
      </c>
      <c r="B32" s="9"/>
      <c r="C32" s="423" t="s">
        <v>115</v>
      </c>
      <c r="D32" s="423"/>
      <c r="E32" s="142"/>
      <c r="F32" s="13"/>
      <c r="G32" s="13"/>
      <c r="H32" s="21"/>
      <c r="I32" s="263"/>
    </row>
    <row r="33" spans="1:9" ht="12.4" customHeight="1" x14ac:dyDescent="0.2">
      <c r="A33" s="10"/>
      <c r="B33" s="11"/>
      <c r="C33" s="424"/>
      <c r="D33" s="424"/>
      <c r="E33" s="143"/>
      <c r="F33" s="1"/>
      <c r="G33" s="1"/>
      <c r="H33" s="22"/>
      <c r="I33" s="263"/>
    </row>
    <row r="34" spans="1:9" ht="12.4" customHeight="1" x14ac:dyDescent="0.2">
      <c r="A34" s="12" t="s">
        <v>117</v>
      </c>
      <c r="B34" s="11"/>
      <c r="C34" s="424"/>
      <c r="D34" s="424"/>
      <c r="E34" s="143"/>
      <c r="F34" s="1"/>
      <c r="G34" s="1"/>
      <c r="H34" s="22"/>
      <c r="I34" s="263"/>
    </row>
    <row r="35" spans="1:9" ht="12.4" customHeight="1" x14ac:dyDescent="0.2">
      <c r="A35" s="10"/>
      <c r="B35" s="11"/>
      <c r="C35" s="424"/>
      <c r="D35" s="424"/>
      <c r="E35" s="143"/>
      <c r="F35" s="1"/>
      <c r="G35" s="1"/>
      <c r="H35" s="22"/>
      <c r="I35" s="263"/>
    </row>
    <row r="36" spans="1:9" ht="12.4" customHeight="1" x14ac:dyDescent="0.2">
      <c r="A36" s="10"/>
      <c r="B36" s="11"/>
      <c r="C36" s="424"/>
      <c r="D36" s="424"/>
      <c r="E36" s="143"/>
      <c r="F36" s="1"/>
      <c r="G36" s="1"/>
      <c r="H36" s="22"/>
      <c r="I36" s="263"/>
    </row>
    <row r="37" spans="1:9" ht="12.4" customHeight="1" x14ac:dyDescent="0.2">
      <c r="A37" s="10"/>
      <c r="B37" s="11"/>
      <c r="C37" s="424"/>
      <c r="D37" s="424"/>
      <c r="E37" s="143"/>
      <c r="F37" s="1"/>
      <c r="G37" s="1"/>
      <c r="H37" s="22"/>
      <c r="I37" s="263"/>
    </row>
    <row r="38" spans="1:9" ht="12.6" customHeight="1" x14ac:dyDescent="0.2">
      <c r="A38" s="12" t="s">
        <v>117</v>
      </c>
      <c r="B38" s="11"/>
      <c r="C38" s="424"/>
      <c r="D38" s="424"/>
      <c r="E38" s="143"/>
      <c r="F38" s="1"/>
      <c r="G38" s="1"/>
      <c r="H38" s="22"/>
      <c r="I38" s="263"/>
    </row>
    <row r="39" spans="1:9" ht="13.5" thickBot="1" x14ac:dyDescent="0.25">
      <c r="A39" s="15"/>
      <c r="B39" s="14"/>
      <c r="C39" s="14"/>
      <c r="D39" s="14"/>
      <c r="E39" s="144"/>
      <c r="F39" s="14"/>
      <c r="G39" s="14"/>
      <c r="H39" s="23"/>
      <c r="I39" s="263"/>
    </row>
  </sheetData>
  <sheetProtection password="F319" sheet="1" objects="1" scenarios="1"/>
  <mergeCells count="36">
    <mergeCell ref="B31:C31"/>
    <mergeCell ref="C32:D38"/>
    <mergeCell ref="A8:A24"/>
    <mergeCell ref="B8:C8"/>
    <mergeCell ref="B9:C9"/>
    <mergeCell ref="B10:C10"/>
    <mergeCell ref="B11:C11"/>
    <mergeCell ref="B12:C12"/>
    <mergeCell ref="B13:C13"/>
    <mergeCell ref="B14:C14"/>
    <mergeCell ref="B16:C16"/>
    <mergeCell ref="B20:C20"/>
    <mergeCell ref="A26:A30"/>
    <mergeCell ref="B26:C26"/>
    <mergeCell ref="B27:C27"/>
    <mergeCell ref="B15:C15"/>
    <mergeCell ref="B28:C28"/>
    <mergeCell ref="B29:C29"/>
    <mergeCell ref="B30:C30"/>
    <mergeCell ref="B24:C24"/>
    <mergeCell ref="B17:C17"/>
    <mergeCell ref="B18:C18"/>
    <mergeCell ref="B19:C19"/>
    <mergeCell ref="B21:B23"/>
    <mergeCell ref="J5:J7"/>
    <mergeCell ref="A1:H2"/>
    <mergeCell ref="A3:A7"/>
    <mergeCell ref="B3:C7"/>
    <mergeCell ref="D3:D4"/>
    <mergeCell ref="E3:H3"/>
    <mergeCell ref="E4:H4"/>
    <mergeCell ref="E5:E7"/>
    <mergeCell ref="F5:F7"/>
    <mergeCell ref="H5:H7"/>
    <mergeCell ref="G5:G7"/>
    <mergeCell ref="I5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3</vt:i4>
      </vt:variant>
    </vt:vector>
  </HeadingPairs>
  <TitlesOfParts>
    <vt:vector size="12" baseType="lpstr">
      <vt:lpstr>Personale</vt:lpstr>
      <vt:lpstr>Entrate - Altri costi</vt:lpstr>
      <vt:lpstr>Bilancio seconda annualità</vt:lpstr>
      <vt:lpstr>STUDI_RendicontoAnnualeInd</vt:lpstr>
      <vt:lpstr>RASSEGNE_RendicontoAnnualeInd</vt:lpstr>
      <vt:lpstr>PREMI_RendicontoAnnualeInd</vt:lpstr>
      <vt:lpstr>MANIF.ESP_RendicontoAnnualeInd</vt:lpstr>
      <vt:lpstr>EDITORIA_RendicontoAnnualeInd</vt:lpstr>
      <vt:lpstr>CONVEGNI_RendicontoAnnualeInd</vt:lpstr>
      <vt:lpstr>'Bilancio seconda annualità'!Area_stampa</vt:lpstr>
      <vt:lpstr>REGIME_IVA</vt:lpstr>
      <vt:lpstr>REGIMEIVA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 bruno</dc:creator>
  <cp:lastModifiedBy>Ottavia</cp:lastModifiedBy>
  <cp:lastPrinted>2018-10-09T14:30:59Z</cp:lastPrinted>
  <dcterms:created xsi:type="dcterms:W3CDTF">2013-10-10T12:18:33Z</dcterms:created>
  <dcterms:modified xsi:type="dcterms:W3CDTF">2020-03-24T18:17:00Z</dcterms:modified>
</cp:coreProperties>
</file>