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Boldrini\ownCloud\CEDAP 2021\"/>
    </mc:Choice>
  </mc:AlternateContent>
  <xr:revisionPtr revIDLastSave="0" documentId="8_{81836FF9-6478-4C87-81B1-E86FED978EE2}" xr6:coauthVersionLast="36" xr6:coauthVersionMax="36" xr10:uidLastSave="{00000000-0000-0000-0000-000000000000}"/>
  <bookViews>
    <workbookView xWindow="18408" yWindow="600" windowWidth="19992" windowHeight="19272" firstSheet="72" activeTab="81" xr2:uid="{00000000-000D-0000-FFFF-FFFF00000000}"/>
  </bookViews>
  <sheets>
    <sheet name="Tab. 1" sheetId="1" r:id="rId1"/>
    <sheet name="Tab. 2" sheetId="2" r:id="rId2"/>
    <sheet name="Tab. 3" sheetId="3" r:id="rId3"/>
    <sheet name="Grafico 1" sheetId="4" r:id="rId4"/>
    <sheet name="Grafico 2  " sheetId="5" r:id="rId5"/>
    <sheet name="Tab. 4" sheetId="6" r:id="rId6"/>
    <sheet name="Tab. 5" sheetId="7" r:id="rId7"/>
    <sheet name="Grafico 3" sheetId="8" r:id="rId8"/>
    <sheet name="Grafico 4" sheetId="9" r:id="rId9"/>
    <sheet name="Tab. 6" sheetId="10" r:id="rId10"/>
    <sheet name="Tab. 7" sheetId="11" r:id="rId11"/>
    <sheet name="Tab. 8" sheetId="12" r:id="rId12"/>
    <sheet name="Tab. 9  " sheetId="13" r:id="rId13"/>
    <sheet name="Tab. 10" sheetId="14" r:id="rId14"/>
    <sheet name="Grafico 5" sheetId="15" r:id="rId15"/>
    <sheet name="Tab. 11" sheetId="16" r:id="rId16"/>
    <sheet name="Tab. 12" sheetId="17" r:id="rId17"/>
    <sheet name="Grafico 6" sheetId="18" r:id="rId18"/>
    <sheet name="Grafico 7" sheetId="19" r:id="rId19"/>
    <sheet name="Grafico 8" sheetId="20" r:id="rId20"/>
    <sheet name="Tab. 13" sheetId="21" r:id="rId21"/>
    <sheet name="Grafico 9" sheetId="22" r:id="rId22"/>
    <sheet name="Tab. 14" sheetId="23" r:id="rId23"/>
    <sheet name="Grafico 10" sheetId="24" r:id="rId24"/>
    <sheet name="Tab. 15" sheetId="25" r:id="rId25"/>
    <sheet name="Grafico 11" sheetId="26" r:id="rId26"/>
    <sheet name="Tab. 16" sheetId="27" r:id="rId27"/>
    <sheet name="Grafico 12" sheetId="28" r:id="rId28"/>
    <sheet name="Tab. 17" sheetId="29" r:id="rId29"/>
    <sheet name="Tab. 18" sheetId="30" r:id="rId30"/>
    <sheet name="Tab. 19" sheetId="31" r:id="rId31"/>
    <sheet name="Grafico 13" sheetId="32" r:id="rId32"/>
    <sheet name="Tab. 20" sheetId="33" r:id="rId33"/>
    <sheet name="Tab. 21" sheetId="34" r:id="rId34"/>
    <sheet name="Tab. 22" sheetId="35" r:id="rId35"/>
    <sheet name="Tab. 23" sheetId="36" r:id="rId36"/>
    <sheet name="Tab. 24" sheetId="37" r:id="rId37"/>
    <sheet name="Grafico 14" sheetId="38" r:id="rId38"/>
    <sheet name="Tab. 25" sheetId="39" r:id="rId39"/>
    <sheet name="Tab. 26" sheetId="40" r:id="rId40"/>
    <sheet name="Tab. 27" sheetId="42" r:id="rId41"/>
    <sheet name="Tab. 28" sheetId="41" r:id="rId42"/>
    <sheet name="Grafico 15" sheetId="43" r:id="rId43"/>
    <sheet name="Tab. 29" sheetId="44" r:id="rId44"/>
    <sheet name="Grafico 16" sheetId="45" r:id="rId45"/>
    <sheet name="Tab. 30" sheetId="46" r:id="rId46"/>
    <sheet name="Grafico 17" sheetId="47" r:id="rId47"/>
    <sheet name="Tab. 31" sheetId="48" r:id="rId48"/>
    <sheet name="Tab. 32" sheetId="49" r:id="rId49"/>
    <sheet name="Tab. 33" sheetId="50" r:id="rId50"/>
    <sheet name="Tab. 34" sheetId="51" r:id="rId51"/>
    <sheet name="Tab. 35 " sheetId="52" r:id="rId52"/>
    <sheet name="Tab. 36" sheetId="53" r:id="rId53"/>
    <sheet name="Tab. 37" sheetId="54" r:id="rId54"/>
    <sheet name="Tab. 38 " sheetId="55" r:id="rId55"/>
    <sheet name="Tab. 39" sheetId="56" r:id="rId56"/>
    <sheet name="Tab. 40" sheetId="57" r:id="rId57"/>
    <sheet name="Tab. 41" sheetId="58" r:id="rId58"/>
    <sheet name="Grafico 18" sheetId="59" r:id="rId59"/>
    <sheet name="Tab. 42" sheetId="60" r:id="rId60"/>
    <sheet name="Tab. 43" sheetId="61" r:id="rId61"/>
    <sheet name="Grafico 19" sheetId="62" r:id="rId62"/>
    <sheet name="Tab. 44" sheetId="63" r:id="rId63"/>
    <sheet name="Tab. 45" sheetId="64" r:id="rId64"/>
    <sheet name="Tab. 46" sheetId="65" r:id="rId65"/>
    <sheet name="Tab. 47" sheetId="66" r:id="rId66"/>
    <sheet name="Tab. 48" sheetId="67" r:id="rId67"/>
    <sheet name="Grafico 20" sheetId="68" r:id="rId68"/>
    <sheet name="Tab. 49" sheetId="69" r:id="rId69"/>
    <sheet name="Tab. 50" sheetId="70" r:id="rId70"/>
    <sheet name="Tab. 51" sheetId="71" r:id="rId71"/>
    <sheet name="Grafico 21" sheetId="72" r:id="rId72"/>
    <sheet name="Tab. 52" sheetId="73" r:id="rId73"/>
    <sheet name="Tab. 53" sheetId="74" r:id="rId74"/>
    <sheet name="Tab. 54" sheetId="75" r:id="rId75"/>
    <sheet name="Tab. 55" sheetId="76" r:id="rId76"/>
    <sheet name="Tab. 56" sheetId="77" r:id="rId77"/>
    <sheet name="Tab. 57" sheetId="78" r:id="rId78"/>
    <sheet name="Tab. 58" sheetId="79" r:id="rId79"/>
    <sheet name="Grafico 22-23" sheetId="80" r:id="rId80"/>
    <sheet name="Tab.59" sheetId="81" r:id="rId81"/>
    <sheet name="Grafico 24" sheetId="82" r:id="rId82"/>
    <sheet name="Matrice - Classi di Robson" sheetId="83" r:id="rId83"/>
  </sheets>
  <definedNames>
    <definedName name="DM_PERCORSO_NASCITA" localSheetId="79">#REF!</definedName>
    <definedName name="DM_PERCORSO_NASCITA" localSheetId="51">#REF!</definedName>
    <definedName name="DM_PERCORSO_NASCITA" localSheetId="54">#REF!</definedName>
    <definedName name="DM_PERCORSO_NASCITA">#REF!</definedName>
  </definedNames>
  <calcPr calcId="191029"/>
</workbook>
</file>

<file path=xl/calcChain.xml><?xml version="1.0" encoding="utf-8"?>
<calcChain xmlns="http://schemas.openxmlformats.org/spreadsheetml/2006/main">
  <c r="E30" i="42" l="1"/>
  <c r="C17" i="80" l="1"/>
  <c r="B17" i="80"/>
  <c r="D31" i="5" l="1"/>
  <c r="E6" i="2" l="1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N34" i="82" l="1"/>
  <c r="M34" i="82"/>
  <c r="L34" i="82"/>
  <c r="K34" i="82"/>
  <c r="J34" i="82"/>
  <c r="I34" i="82"/>
  <c r="H34" i="82"/>
  <c r="G34" i="82"/>
  <c r="F34" i="82"/>
  <c r="E34" i="82"/>
  <c r="D34" i="82"/>
  <c r="C34" i="82"/>
  <c r="N33" i="82"/>
  <c r="M33" i="82"/>
  <c r="L33" i="82"/>
  <c r="K33" i="82"/>
  <c r="J33" i="82"/>
  <c r="I33" i="82"/>
  <c r="H33" i="82"/>
  <c r="G33" i="82"/>
  <c r="F33" i="82"/>
  <c r="E33" i="82"/>
  <c r="D33" i="82"/>
  <c r="C33" i="82"/>
  <c r="N32" i="82"/>
  <c r="M32" i="82"/>
  <c r="L32" i="82"/>
  <c r="K32" i="82"/>
  <c r="J32" i="82"/>
  <c r="I32" i="82"/>
  <c r="H32" i="82"/>
  <c r="G32" i="82"/>
  <c r="F32" i="82"/>
  <c r="E32" i="82"/>
  <c r="D32" i="82"/>
  <c r="C32" i="82"/>
  <c r="N31" i="82"/>
  <c r="M31" i="82"/>
  <c r="L31" i="82"/>
  <c r="K31" i="82"/>
  <c r="J31" i="82"/>
  <c r="I31" i="82"/>
  <c r="H31" i="82"/>
  <c r="G31" i="82"/>
  <c r="F31" i="82"/>
  <c r="E31" i="82"/>
  <c r="D31" i="82"/>
  <c r="C31" i="82"/>
  <c r="N30" i="82"/>
  <c r="M30" i="82"/>
  <c r="L30" i="82"/>
  <c r="K30" i="82"/>
  <c r="J30" i="82"/>
  <c r="I30" i="82"/>
  <c r="H30" i="82"/>
  <c r="G30" i="82"/>
  <c r="F30" i="82"/>
  <c r="E30" i="82"/>
  <c r="D30" i="82"/>
  <c r="C30" i="82"/>
  <c r="C19" i="80"/>
  <c r="F17" i="80"/>
  <c r="E17" i="80"/>
  <c r="D17" i="80"/>
  <c r="F16" i="80"/>
  <c r="E16" i="80"/>
  <c r="D16" i="80"/>
  <c r="F15" i="80"/>
  <c r="E15" i="80"/>
  <c r="D15" i="80"/>
  <c r="F14" i="80"/>
  <c r="E14" i="80"/>
  <c r="D14" i="80"/>
  <c r="F13" i="80"/>
  <c r="E13" i="80"/>
  <c r="D13" i="80"/>
  <c r="F12" i="80"/>
  <c r="E12" i="80"/>
  <c r="D12" i="80"/>
  <c r="F11" i="80"/>
  <c r="E11" i="80"/>
  <c r="D11" i="80"/>
  <c r="F10" i="80"/>
  <c r="E10" i="80"/>
  <c r="D10" i="80"/>
  <c r="F9" i="80"/>
  <c r="E9" i="80"/>
  <c r="D9" i="80"/>
  <c r="F8" i="80"/>
  <c r="E8" i="80"/>
  <c r="D8" i="80"/>
  <c r="F7" i="80"/>
  <c r="E7" i="80"/>
  <c r="D7" i="80"/>
  <c r="F6" i="80"/>
  <c r="E6" i="80"/>
  <c r="D6" i="80"/>
  <c r="F5" i="80"/>
  <c r="E5" i="80"/>
  <c r="D5" i="80"/>
  <c r="O27" i="79"/>
  <c r="V16" i="78"/>
  <c r="V17" i="78"/>
  <c r="V13" i="78"/>
  <c r="V9" i="78"/>
  <c r="V5" i="78"/>
  <c r="L25" i="8"/>
  <c r="K25" i="8"/>
  <c r="J25" i="8"/>
  <c r="I25" i="8"/>
  <c r="H25" i="8"/>
  <c r="L24" i="8"/>
  <c r="K24" i="8"/>
  <c r="J24" i="8"/>
  <c r="I24" i="8"/>
  <c r="H24" i="8"/>
  <c r="L23" i="8"/>
  <c r="K23" i="8"/>
  <c r="J23" i="8"/>
  <c r="I23" i="8"/>
  <c r="H23" i="8"/>
  <c r="L22" i="8"/>
  <c r="K22" i="8"/>
  <c r="J22" i="8"/>
  <c r="I22" i="8"/>
  <c r="H22" i="8"/>
  <c r="L21" i="8"/>
  <c r="K21" i="8"/>
  <c r="J21" i="8"/>
  <c r="I21" i="8"/>
  <c r="H21" i="8"/>
  <c r="L20" i="8"/>
  <c r="K20" i="8"/>
  <c r="J20" i="8"/>
  <c r="I20" i="8"/>
  <c r="H20" i="8"/>
  <c r="L19" i="8"/>
  <c r="K19" i="8"/>
  <c r="J19" i="8"/>
  <c r="I19" i="8"/>
  <c r="H19" i="8"/>
  <c r="L18" i="8"/>
  <c r="K18" i="8"/>
  <c r="J18" i="8"/>
  <c r="I18" i="8"/>
  <c r="H18" i="8"/>
  <c r="L17" i="8"/>
  <c r="K17" i="8"/>
  <c r="J17" i="8"/>
  <c r="I17" i="8"/>
  <c r="H17" i="8"/>
  <c r="L16" i="8"/>
  <c r="K16" i="8"/>
  <c r="J16" i="8"/>
  <c r="I16" i="8"/>
  <c r="H16" i="8"/>
  <c r="L15" i="8"/>
  <c r="K15" i="8"/>
  <c r="J15" i="8"/>
  <c r="I15" i="8"/>
  <c r="H15" i="8"/>
  <c r="L14" i="8"/>
  <c r="K14" i="8"/>
  <c r="J14" i="8"/>
  <c r="I14" i="8"/>
  <c r="H14" i="8"/>
  <c r="L13" i="8"/>
  <c r="K13" i="8"/>
  <c r="J13" i="8"/>
  <c r="I13" i="8"/>
  <c r="H13" i="8"/>
  <c r="L12" i="8"/>
  <c r="K12" i="8"/>
  <c r="J12" i="8"/>
  <c r="I12" i="8"/>
  <c r="H12" i="8"/>
  <c r="L11" i="8"/>
  <c r="K11" i="8"/>
  <c r="J11" i="8"/>
  <c r="I11" i="8"/>
  <c r="H11" i="8"/>
  <c r="L10" i="8"/>
  <c r="K10" i="8"/>
  <c r="J10" i="8"/>
  <c r="I10" i="8"/>
  <c r="H10" i="8"/>
  <c r="L9" i="8"/>
  <c r="K9" i="8"/>
  <c r="J9" i="8"/>
  <c r="I9" i="8"/>
  <c r="H9" i="8"/>
  <c r="L8" i="8"/>
  <c r="K8" i="8"/>
  <c r="J8" i="8"/>
  <c r="I8" i="8"/>
  <c r="H8" i="8"/>
  <c r="L7" i="8"/>
  <c r="K7" i="8"/>
  <c r="J7" i="8"/>
  <c r="I7" i="8"/>
  <c r="H7" i="8"/>
  <c r="L6" i="8"/>
  <c r="K6" i="8"/>
  <c r="J6" i="8"/>
  <c r="I6" i="8"/>
  <c r="H6" i="8"/>
  <c r="L5" i="8"/>
  <c r="K5" i="8"/>
  <c r="J5" i="8"/>
  <c r="I5" i="8"/>
  <c r="H5" i="8"/>
  <c r="L4" i="8"/>
  <c r="K4" i="8"/>
  <c r="J4" i="8"/>
  <c r="I4" i="8"/>
  <c r="H4" i="8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V6" i="78" l="1"/>
  <c r="V10" i="78"/>
  <c r="V14" i="78"/>
  <c r="V7" i="78"/>
  <c r="V11" i="78"/>
  <c r="V15" i="78"/>
  <c r="V8" i="78"/>
  <c r="V12" i="78"/>
</calcChain>
</file>

<file path=xl/sharedStrings.xml><?xml version="1.0" encoding="utf-8"?>
<sst xmlns="http://schemas.openxmlformats.org/spreadsheetml/2006/main" count="2121" uniqueCount="632">
  <si>
    <t>Regioni e Provincie autonome con flusso attivato</t>
  </si>
  <si>
    <t>Strutture ospedaliere che hanno inviato i dati CeDAP</t>
  </si>
  <si>
    <t>Schede CeDAP pervenute</t>
  </si>
  <si>
    <t>Nati totali</t>
  </si>
  <si>
    <t xml:space="preserve">                      </t>
  </si>
  <si>
    <t xml:space="preserve">                                   </t>
  </si>
  <si>
    <t xml:space="preserve">                                                                                                                                        </t>
  </si>
  <si>
    <t>Tabella 2 – Confronto fra numero di parti rilevati dal CeDAP in ospedale  e numero di parti rilevati attraverso la scheda di dimissione ospedaliera (SDO)</t>
  </si>
  <si>
    <t>Regione</t>
  </si>
  <si>
    <t>Schede CEDAP in ospedale</t>
  </si>
  <si>
    <t>Copertura rilevazione</t>
  </si>
  <si>
    <t>Schede SDO</t>
  </si>
  <si>
    <t>(% schede CEDAP su totale schede SDO)</t>
  </si>
  <si>
    <t>Piemonte</t>
  </si>
  <si>
    <t>Valle d'Aosta</t>
  </si>
  <si>
    <t>Lombardia</t>
  </si>
  <si>
    <t>Prov. Auton. Bolzano</t>
  </si>
  <si>
    <t>Prov. Auton. Trento</t>
  </si>
  <si>
    <t>Veneto</t>
  </si>
  <si>
    <t>Friuli Venezia Giulia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</si>
  <si>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</si>
  <si>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</si>
  <si>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</si>
  <si>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</si>
  <si>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</si>
  <si>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</si>
  <si>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</si>
  <si>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</si>
  <si>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</si>
  <si>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</si>
  <si>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</si>
  <si>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</si>
  <si>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</si>
  <si>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</si>
  <si>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Totale</t>
  </si>
  <si>
    <t xml:space="preserve">Tabella 3 - Alcuni indicatori di demografici </t>
  </si>
  <si>
    <t>Anno 2018</t>
  </si>
  <si>
    <t xml:space="preserve">Tasso natalità </t>
  </si>
  <si>
    <t xml:space="preserve">Tasso fecondità totale </t>
  </si>
  <si>
    <t xml:space="preserve">Tasso mortalità infantile </t>
  </si>
  <si>
    <t>Tasso mortalità neonatale</t>
  </si>
  <si>
    <t>Tasso mortalità infantile</t>
  </si>
  <si>
    <t xml:space="preserve">&lt;1 giorno </t>
  </si>
  <si>
    <t xml:space="preserve">1-6gg </t>
  </si>
  <si>
    <t xml:space="preserve">1-29gg </t>
  </si>
  <si>
    <t xml:space="preserve">1 mese e oltre </t>
  </si>
  <si>
    <t>Bolzano</t>
  </si>
  <si>
    <t>Trento</t>
  </si>
  <si>
    <t>Trentino Alto Adige</t>
  </si>
  <si>
    <t>Friuli V.G.</t>
  </si>
  <si>
    <t>ITALIA</t>
  </si>
  <si>
    <t>Italia</t>
  </si>
  <si>
    <t xml:space="preserve">    Grafico 1 - Tasso di fecondità totale – Anni 1995 – 2015</t>
  </si>
  <si>
    <t>Anni</t>
  </si>
  <si>
    <t>Tasso di fecondità totale</t>
  </si>
  <si>
    <t>Tasso di mortalità infantile</t>
  </si>
  <si>
    <t>Tasso di mortalità neonatale</t>
  </si>
  <si>
    <t>Tabella 4 - Distribuzione regionale dei parti secondo il luogo dove essi avvengono</t>
  </si>
  <si>
    <t>Punto nascita</t>
  </si>
  <si>
    <t>Domicilio</t>
  </si>
  <si>
    <t>Altro</t>
  </si>
  <si>
    <t>% Non indicato errato</t>
  </si>
  <si>
    <t>Parti</t>
  </si>
  <si>
    <t>Totale parti</t>
  </si>
  <si>
    <t>Pubblico</t>
  </si>
  <si>
    <t>Accreditato</t>
  </si>
  <si>
    <t>Privato</t>
  </si>
  <si>
    <t>Totale Parti</t>
  </si>
  <si>
    <t>P.A. Bolzano</t>
  </si>
  <si>
    <t>P.A. Trento</t>
  </si>
  <si>
    <t>Tabella 5 - Distribuzione per classi di parto del numero di parti e del numero di punti nascita secondo la tipologia di struttura</t>
  </si>
  <si>
    <t>CLASSE DI PARTI</t>
  </si>
  <si>
    <t>Pubblica</t>
  </si>
  <si>
    <t>Privata accreditata</t>
  </si>
  <si>
    <t>Privata non accreditata</t>
  </si>
  <si>
    <t>Punti</t>
  </si>
  <si>
    <t>parti</t>
  </si>
  <si>
    <t>v.a.</t>
  </si>
  <si>
    <t>%</t>
  </si>
  <si>
    <t>0-499</t>
  </si>
  <si>
    <t>500-799</t>
  </si>
  <si>
    <t>800-999</t>
  </si>
  <si>
    <t>1000-2499</t>
  </si>
  <si>
    <t>2500+</t>
  </si>
  <si>
    <t>Grafico 3 - Distribuzione percentuale dei punti nascita per classe di parto</t>
  </si>
  <si>
    <t xml:space="preserve">         </t>
  </si>
  <si>
    <t xml:space="preserve">     Grafico 4 - Distribuzione percentuale dei parti per classe di parto</t>
  </si>
  <si>
    <t>Tabella 6 - Unità operative di Terapia Intensiva Neonatale (U.T.I.N.) e di Neonatologia (U.O.N)</t>
  </si>
  <si>
    <t>Classi di parti</t>
  </si>
  <si>
    <t>Presenza dell'unità di neonatologia</t>
  </si>
  <si>
    <t>Presenza dell'unità di terapia intensiva neonatale</t>
  </si>
  <si>
    <t>Totale Punti Nascita</t>
  </si>
  <si>
    <t>Numero medio di parti per punto nascita</t>
  </si>
  <si>
    <t>V.A.</t>
  </si>
  <si>
    <t>Punti nascita</t>
  </si>
  <si>
    <t>2500 e più</t>
  </si>
  <si>
    <t>Tabella 7 - Presenza di neonatologia per classi di parti</t>
  </si>
  <si>
    <t>Classi di</t>
  </si>
  <si>
    <t>Pubblici</t>
  </si>
  <si>
    <t>Privati Accreditati</t>
  </si>
  <si>
    <t>Privati</t>
  </si>
  <si>
    <t>nascita</t>
  </si>
  <si>
    <t>Tabella 8 - Presenza di terapia intensiva neonatale per classi di parti</t>
  </si>
  <si>
    <t>Tabella 9 - Parti pre-termine e fortemente pre-termine secondo la numerosità dei parti per punto nascita</t>
  </si>
  <si>
    <t>Numero parti per punto nascita</t>
  </si>
  <si>
    <t>% Pre-termine (&lt;37 sett.)</t>
  </si>
  <si>
    <t>% Molto pre-termine (28-31 sett.) sul totale pre-termine</t>
  </si>
  <si>
    <t>% Estremamente pre-termine (22-27 sett.) sul totale pre-termine</t>
  </si>
  <si>
    <t>In punti nascita senza TIN e/o UON</t>
  </si>
  <si>
    <t>Tabella 10 - Distribuzione regionale dei parti per area geografica di provenienza della madre (Valori percentuali)</t>
  </si>
  <si>
    <t xml:space="preserve">UE </t>
  </si>
  <si>
    <t>Altri Paesi europei</t>
  </si>
  <si>
    <t>Africa</t>
  </si>
  <si>
    <t>America Centro Sud</t>
  </si>
  <si>
    <t>America del Nord</t>
  </si>
  <si>
    <t>Asia</t>
  </si>
  <si>
    <t>Oceania</t>
  </si>
  <si>
    <t>Apolide</t>
  </si>
  <si>
    <t xml:space="preserve"> o Non indicato/ errato</t>
  </si>
  <si>
    <t>UE</t>
  </si>
  <si>
    <t xml:space="preserve"> Grafico 5 - Distribuzione dei parti per area geografica di provenienza della madre</t>
  </si>
  <si>
    <t>Area geografica</t>
  </si>
  <si>
    <t>Altri Paesi Europei</t>
  </si>
  <si>
    <t>America del Nord/Oceania</t>
  </si>
  <si>
    <t>Tabella 11 - Distribuzione regionale dei parti secondo l’età della madre</t>
  </si>
  <si>
    <t>Classe d'età della madre</t>
  </si>
  <si>
    <t>% Non indicato/ errato</t>
  </si>
  <si>
    <t>&lt; 20</t>
  </si>
  <si>
    <t>20 - 29</t>
  </si>
  <si>
    <t>30 - 39</t>
  </si>
  <si>
    <t>40 +</t>
  </si>
  <si>
    <t>&lt;20</t>
  </si>
  <si>
    <t>20-29</t>
  </si>
  <si>
    <t>30-39</t>
  </si>
  <si>
    <t>Tabella 12 - Distribuzione dei parti per area geografica di provenienza ed età della madre</t>
  </si>
  <si>
    <t>Classe d'età</t>
  </si>
  <si>
    <t>Area geografica di provenienza della madre (valore %)</t>
  </si>
  <si>
    <t>UE (Unione Europea)</t>
  </si>
  <si>
    <t>12 - 14</t>
  </si>
  <si>
    <t>12-14</t>
  </si>
  <si>
    <t>15 - 19</t>
  </si>
  <si>
    <t>15-19</t>
  </si>
  <si>
    <t>40 - 49</t>
  </si>
  <si>
    <t>40-49</t>
  </si>
  <si>
    <t>50 - 65</t>
  </si>
  <si>
    <t>50-65</t>
  </si>
  <si>
    <t>Grafico 6 - Distribuzione dei parti per area geografica di provenienza ed età della madre</t>
  </si>
  <si>
    <t>Grafico 7 - Distribuzione regionale dell’età media al primo figlio secondo la cittadinanza della madre</t>
  </si>
  <si>
    <t xml:space="preserve">Italiana </t>
  </si>
  <si>
    <t>Straniera</t>
  </si>
  <si>
    <t>Italiana</t>
  </si>
  <si>
    <t>Grafico 8 - Distribuzione dei parti secondo l’età e la cittadinanza della madre</t>
  </si>
  <si>
    <t>Età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</si>
  <si>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</si>
  <si>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</si>
  <si>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</si>
  <si>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</si>
  <si>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</si>
  <si>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</si>
  <si>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</si>
  <si>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</si>
  <si>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</si>
  <si>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</si>
  <si>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</si>
  <si>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</si>
  <si>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</si>
  <si>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</si>
  <si>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</si>
  <si>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</si>
  <si>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</si>
  <si>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</si>
  <si>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</si>
  <si>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</si>
  <si>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</si>
  <si>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</si>
  <si>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</si>
  <si>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</si>
  <si>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</si>
  <si>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</si>
  <si>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</si>
  <si>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</si>
  <si>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</si>
  <si>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</si>
  <si>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</si>
  <si>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</si>
  <si>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</si>
  <si>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</si>
  <si>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</si>
  <si>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</si>
  <si>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</si>
  <si>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</si>
  <si>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</si>
  <si>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</si>
  <si>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</si>
  <si>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</si>
  <si>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</si>
  <si>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</si>
  <si>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</si>
  <si>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</si>
  <si>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</si>
  <si>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</si>
  <si>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</si>
  <si>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</si>
  <si>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</si>
  <si>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</si>
  <si>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</si>
  <si>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</si>
  <si>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Tabella 13 - Distribuzione dei parti secondo il titolo di studio, la cittadinanza e l’età della madre</t>
  </si>
  <si>
    <t>Titolo di studio</t>
  </si>
  <si>
    <t>Cittadinanza</t>
  </si>
  <si>
    <t>Elementare/media inferiore</t>
  </si>
  <si>
    <t>Diploma superiore</t>
  </si>
  <si>
    <t>Laurea</t>
  </si>
  <si>
    <t>Grafico 9 - Distribuzione dei parti secondo il titolo di studio e la cittadinanza della madre</t>
  </si>
  <si>
    <t xml:space="preserve">Totale </t>
  </si>
  <si>
    <t>Tabella 14 - Distribuzione dei parti secondo lo stato civile, la cittadinanza e l’età della madre</t>
  </si>
  <si>
    <t>Stato civile</t>
  </si>
  <si>
    <t>Stato civile della madre</t>
  </si>
  <si>
    <t>Nubile</t>
  </si>
  <si>
    <t>Coniugata</t>
  </si>
  <si>
    <t>Separata</t>
  </si>
  <si>
    <t>Divorziata</t>
  </si>
  <si>
    <t>Vedova</t>
  </si>
  <si>
    <t>Grafico 10 - Distribuzione dei parti secondo lo stato civile e la cittadinanza della madre</t>
  </si>
  <si>
    <t xml:space="preserve">Altro </t>
  </si>
  <si>
    <t>Tabella 15 - Distribuzione dei parti secondo la condizione professionale, la cittadinanza e l’età della madre</t>
  </si>
  <si>
    <t>Stato professionale</t>
  </si>
  <si>
    <t>Occupata</t>
  </si>
  <si>
    <t>Disoccupata</t>
  </si>
  <si>
    <t>Casalinga</t>
  </si>
  <si>
    <t>Studentessa</t>
  </si>
  <si>
    <t>Grafico 11 - Distribuzione dei parti secondo la condizione professionale e la cittadinanza della madre</t>
  </si>
  <si>
    <t>Tabella 16 - Distribuzione dei parti secondo la condizione professionale e lo stato civile della madre</t>
  </si>
  <si>
    <t>Condizione professionale</t>
  </si>
  <si>
    <t xml:space="preserve"> Totale </t>
  </si>
  <si>
    <t>Grafico 12 - Distribuzione dei parti secondo la condizione professionale e lo stato civile della madre</t>
  </si>
  <si>
    <t>Tabella 17 - Distribuzione regionale del numero di aborti spontanei avuti in gravidanze precedenti</t>
  </si>
  <si>
    <t>Aborti spontanei pregressi per parto</t>
  </si>
  <si>
    <t>Aborti spontanei pregressi (valore %)</t>
  </si>
  <si>
    <t>Nessuno</t>
  </si>
  <si>
    <t>1-2</t>
  </si>
  <si>
    <t>&gt;2</t>
  </si>
  <si>
    <t>PIEMONTE</t>
  </si>
  <si>
    <t>LOMBARDIA</t>
  </si>
  <si>
    <t>PROV. AUTON. BOLZANO</t>
  </si>
  <si>
    <t>PROV. AUTON. TRENTO</t>
  </si>
  <si>
    <t>VENETO</t>
  </si>
  <si>
    <t>FRIULI VENEZIA GIULIA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</si>
  <si>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</si>
  <si>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</si>
  <si>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</si>
  <si>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</si>
  <si>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</si>
  <si>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</si>
  <si>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</si>
  <si>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</si>
  <si>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</si>
  <si>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</si>
  <si>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</si>
  <si>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</si>
  <si>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</si>
  <si>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</si>
  <si>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Tabella 18 - Distribuzione degli aborti spontanei avuti in gravidanze precedenti per numero di parti precedenti</t>
  </si>
  <si>
    <t>Parti precedenti</t>
  </si>
  <si>
    <t>Aborti spontanei (valore %)</t>
  </si>
  <si>
    <t>3-4</t>
  </si>
  <si>
    <t>&gt;4</t>
  </si>
  <si>
    <t>Tabella 19 - Distribuzione degli aborti spontanei avuti in gravidanze precedenti per età della madre</t>
  </si>
  <si>
    <t>Errata</t>
  </si>
  <si>
    <t>Grafico 13 - Distribuzione regionale del numero di aborti spontanei pregressi per parto</t>
  </si>
  <si>
    <t xml:space="preserve">Aborti spontanei </t>
  </si>
  <si>
    <t>-</t>
  </si>
  <si>
    <t>Codice Regione</t>
  </si>
  <si>
    <t>Tabella 20 - Distribuzione regionale delle visite di controllo effettuate in gravidanza</t>
  </si>
  <si>
    <t>Visite di controllo in gravidanza (valori %)</t>
  </si>
  <si>
    <t>nessuna</t>
  </si>
  <si>
    <t>&lt;= 4</t>
  </si>
  <si>
    <t>oltre 4</t>
  </si>
  <si>
    <t>non indicato</t>
  </si>
  <si>
    <t>Tabella 21 - Visite di controllo in gravidanza secondo la cittadinanza, il titolo di studio, l’età e lo stato civile della madre</t>
  </si>
  <si>
    <t>nessuna visita (%)</t>
  </si>
  <si>
    <t>Visita dalla 12° settimana (%)</t>
  </si>
  <si>
    <t>Non indicato/errato:</t>
  </si>
  <si>
    <t>Titolo di studio della madre</t>
  </si>
  <si>
    <t xml:space="preserve">Non indicato/errato: </t>
  </si>
  <si>
    <t>Laurea/Diploma Univ.</t>
  </si>
  <si>
    <t>Diploma Superiore</t>
  </si>
  <si>
    <t>Media Inferiore</t>
  </si>
  <si>
    <t>Elementare o Nessun Titolo</t>
  </si>
  <si>
    <t>Età della madre</t>
  </si>
  <si>
    <t>20 – 29</t>
  </si>
  <si>
    <t>30 – 39</t>
  </si>
  <si>
    <t xml:space="preserve"> </t>
  </si>
  <si>
    <t>Tabella 22 - Distribuzione delle visite di controllo effettuate per decorso della gravidanza</t>
  </si>
  <si>
    <t>Visite di controllo in gravidanza</t>
  </si>
  <si>
    <t>Decorso della gravidanza</t>
  </si>
  <si>
    <t>Fisiologico</t>
  </si>
  <si>
    <t>Patologico</t>
  </si>
  <si>
    <t>Tabella 23 - Distribuzione regionale delle ecografie effettuate in gravidanza</t>
  </si>
  <si>
    <t>Ecografie per parto</t>
  </si>
  <si>
    <t>Numero di ecografie (valore %)</t>
  </si>
  <si>
    <t>% Nessuna/non indicato</t>
  </si>
  <si>
    <t>1-3</t>
  </si>
  <si>
    <t>4-6</t>
  </si>
  <si>
    <t>7 e più</t>
  </si>
  <si>
    <t>Tabella 24 - Distribuzione delle ecografie effettuate per decorso della gravidanza</t>
  </si>
  <si>
    <t>Ecografie per gravidanza</t>
  </si>
  <si>
    <t>Fisiologica</t>
  </si>
  <si>
    <t>Patologica</t>
  </si>
  <si>
    <t>% Esami effettuati</t>
  </si>
  <si>
    <t>Tabella 25 - Distribuzione regionale degli esami prenatali effettuati in gravidanza</t>
  </si>
  <si>
    <t>Villi Coriali</t>
  </si>
  <si>
    <t>Amniocentesi</t>
  </si>
  <si>
    <t>Fetoscopia/</t>
  </si>
  <si>
    <t>Funicolocentesi</t>
  </si>
  <si>
    <t>(*) La percentuale è calcolata sul totale dei parti per i quali è stato indicato in modo corretto l'effettuazione o meno dell'esame</t>
  </si>
  <si>
    <t>Tabella 26 - Distribuzione regionale delle amniocentesi secondo l’età della madre</t>
  </si>
  <si>
    <t>Amniocentesi (Valori %)</t>
  </si>
  <si>
    <t>% Non indicato/errato</t>
  </si>
  <si>
    <t xml:space="preserve"> &lt; 25</t>
  </si>
  <si>
    <t>25 - 29</t>
  </si>
  <si>
    <t>30 - 34</t>
  </si>
  <si>
    <t>35 - 37</t>
  </si>
  <si>
    <t>38 - 40</t>
  </si>
  <si>
    <t>&gt; 40</t>
  </si>
  <si>
    <t>Tabella 28 - Distribuzione dei parti per durata della gestazione e decorso della gravidanza</t>
  </si>
  <si>
    <t>Età gestazionale classi</t>
  </si>
  <si>
    <t>Decorso gravidanza</t>
  </si>
  <si>
    <t>fisiologica</t>
  </si>
  <si>
    <t>patologica</t>
  </si>
  <si>
    <t>22 - 27</t>
  </si>
  <si>
    <t>28 - 31</t>
  </si>
  <si>
    <t>32 - 33</t>
  </si>
  <si>
    <t>34 - 36</t>
  </si>
  <si>
    <t>37 - 41</t>
  </si>
  <si>
    <t>&gt; 41</t>
  </si>
  <si>
    <t>Tabella 27 - Distribuzione regionale dei parti per durata della gestazione</t>
  </si>
  <si>
    <t>Età gestazionale (classi)</t>
  </si>
  <si>
    <t>Grafico 15 - Distribuzione dei parti per durata della gestazione e decorso della gravidanza</t>
  </si>
  <si>
    <t>Tabella 29 - Distribuzione dei parti secondo la presentazione del feto e la modalità del parto</t>
  </si>
  <si>
    <t>Presentazione feto</t>
  </si>
  <si>
    <t>Modalità Parto</t>
  </si>
  <si>
    <t>Totale parti in ospedale</t>
  </si>
  <si>
    <t>spontaneo</t>
  </si>
  <si>
    <t>cesareo</t>
  </si>
  <si>
    <t>forcipe</t>
  </si>
  <si>
    <t>ventosa</t>
  </si>
  <si>
    <t>altro</t>
  </si>
  <si>
    <t>vertice</t>
  </si>
  <si>
    <t>faccia</t>
  </si>
  <si>
    <t>fronte</t>
  </si>
  <si>
    <t>podice</t>
  </si>
  <si>
    <t>spalla</t>
  </si>
  <si>
    <t>bregma</t>
  </si>
  <si>
    <t>Grafico 16 - Distribuzione dei parti secondo la modalità del parto e la presentazione del feto</t>
  </si>
  <si>
    <t>Modalità parto</t>
  </si>
  <si>
    <t>Altre tecniche</t>
  </si>
  <si>
    <t>Tabella 30 - Distribuzione dei parti secondo la modalità del parto e la tipologia di struttura ospedaliera dove essi avvengono</t>
  </si>
  <si>
    <t>Modalità del parto</t>
  </si>
  <si>
    <t>Casa di cura</t>
  </si>
  <si>
    <t>Accreditata</t>
  </si>
  <si>
    <t>Privata</t>
  </si>
  <si>
    <t>Spontaneo</t>
  </si>
  <si>
    <t>Cesareo</t>
  </si>
  <si>
    <t>Grafico 17 - Distribuzione dei parti secondo la modalità del parto e la struttura dove esso avviene</t>
  </si>
  <si>
    <t>Tabella 31 - Percentuale di parti cesarei secondo la tipologia e la dimensione dei punti nascita</t>
  </si>
  <si>
    <t>Classe di parti</t>
  </si>
  <si>
    <t>% Parti con Taglio Cesareo</t>
  </si>
  <si>
    <t>Cesarei</t>
  </si>
  <si>
    <t>0 - 499</t>
  </si>
  <si>
    <t>500 - 799</t>
  </si>
  <si>
    <t>800 - 999</t>
  </si>
  <si>
    <t>1000 - 2499</t>
  </si>
  <si>
    <t>2500 +</t>
  </si>
  <si>
    <t>Tabella 32 - Distribuzione regionale dei parti secondo i professionisti sanitari presenti al momento del parto</t>
  </si>
  <si>
    <t>Ginecologo</t>
  </si>
  <si>
    <t>Anestesista</t>
  </si>
  <si>
    <t>Pediatra e/o neonatologo</t>
  </si>
  <si>
    <t>Ostetrica</t>
  </si>
  <si>
    <t>Tabella 33 - Distribuzione regionale dei parti secondo la modalità del travaglio</t>
  </si>
  <si>
    <t>Modalità del travaglio</t>
  </si>
  <si>
    <t>Totale parti senza cesareo d'elezione</t>
  </si>
  <si>
    <t>% non indicato/errato</t>
  </si>
  <si>
    <t>Indotto</t>
  </si>
  <si>
    <t xml:space="preserve">Tabella 34 - Distribuzione regionale dei parti plurimi </t>
  </si>
  <si>
    <t>% parti plurimi</t>
  </si>
  <si>
    <t xml:space="preserve"> Totale parti plurimi </t>
  </si>
  <si>
    <t>Tabella 35 - Distribuzione regionale dei parti plurimi secondo l’età della madre</t>
  </si>
  <si>
    <t>% Parti plurimi sul totale dei parti</t>
  </si>
  <si>
    <t>totale</t>
  </si>
  <si>
    <t>Tabella 36 - Distribuzione dei parti plurimi secondo l’età della madre e tipologia di procreazione</t>
  </si>
  <si>
    <t>PMA</t>
  </si>
  <si>
    <t>NO</t>
  </si>
  <si>
    <t>SI</t>
  </si>
  <si>
    <t>Tabella 37 - Parti vaginali secondo la cittadinanza e l’età della madre</t>
  </si>
  <si>
    <t>Parti vaginali</t>
  </si>
  <si>
    <t>Totale parti vaginali</t>
  </si>
  <si>
    <t>Madre italiana</t>
  </si>
  <si>
    <t>Madre straniera</t>
  </si>
  <si>
    <t>V.A</t>
  </si>
  <si>
    <t>Non indicato/errato</t>
  </si>
  <si>
    <t>Tabella 38 - Distribuzione regionale dei parti vaginali secondo la persona di fiducia della donna presente in sala parto</t>
  </si>
  <si>
    <t>Padre</t>
  </si>
  <si>
    <t>Altro familiare</t>
  </si>
  <si>
    <t>Persona di fiducia</t>
  </si>
  <si>
    <t>Tabella 39 - Distribuzione dei parti cesarei secondo la tipologia di struttura ospedaliera dove essi avvengono</t>
  </si>
  <si>
    <t>Tabella 40 - Distribuzione regionale della percentuale dei parti cesarei secondo la cittadinanza della madre</t>
  </si>
  <si>
    <t>Tabella 41 - Distribuzione dei parti cesarei secondo la cittadinanza e l’età della madre</t>
  </si>
  <si>
    <t>Tagli cesarei</t>
  </si>
  <si>
    <t>Totale tagli cesarei</t>
  </si>
  <si>
    <t>Grafico 18 - Distribuzione regionale della percentuale dei parti cesarei sul totale dei parti</t>
  </si>
  <si>
    <t>Valore %</t>
  </si>
  <si>
    <t>Tabella 42 - Distribuzione regionale dei parti vaginali dopo un precedente parto cesareo per tipo di struttura in cui avviene il parto</t>
  </si>
  <si>
    <t>Parti vaginali dopo precedente parto cesareo</t>
  </si>
  <si>
    <t xml:space="preserve">Pubblico </t>
  </si>
  <si>
    <t>accreditata</t>
  </si>
  <si>
    <t>non accreditata</t>
  </si>
  <si>
    <t>Tabella 43 - Distribuzione regionale dei nati totali, vivi e nati morti</t>
  </si>
  <si>
    <t>Nati vivi</t>
  </si>
  <si>
    <t xml:space="preserve"> Nati morti per 1000 nati </t>
  </si>
  <si>
    <t xml:space="preserve">Grafico 19 - Distribuzione regionale dei nati morti per 1.000 nati </t>
  </si>
  <si>
    <t>Nati morti per 1.000 nati</t>
  </si>
  <si>
    <t>Tabella 44 - Distribuzione regionale dei nati vivi secondo il peso alla nascita</t>
  </si>
  <si>
    <t>Peso alla nascita</t>
  </si>
  <si>
    <t>&lt; 1500</t>
  </si>
  <si>
    <t>1500 - 2499</t>
  </si>
  <si>
    <t>2500 - 3299</t>
  </si>
  <si>
    <t>3300 - 3999</t>
  </si>
  <si>
    <t>&gt; 4000</t>
  </si>
  <si>
    <t>400-1499</t>
  </si>
  <si>
    <t>1500-2499</t>
  </si>
  <si>
    <t>2500-3299</t>
  </si>
  <si>
    <t>3300-3999</t>
  </si>
  <si>
    <t>4000-6000</t>
  </si>
  <si>
    <t>Tabella 45 - Distribuzione regionale dei nati a termine (tra la 37a e la 42a settimana di gestazione) secondo il peso alla nascita</t>
  </si>
  <si>
    <t>Peso alla nascita di neonati con età gestazionale tra 37 e 42 settimane</t>
  </si>
  <si>
    <t>Tabella 46 - Distribuzione regionale dei nati secondo il punteggio APGAR a 5 minuti dalla nascita</t>
  </si>
  <si>
    <t>Punteggio APGAR a 5 minuti dalla nascita</t>
  </si>
  <si>
    <t>1 - 3</t>
  </si>
  <si>
    <t>4 - 6</t>
  </si>
  <si>
    <t>7 - 10</t>
  </si>
  <si>
    <t>Tabella 47 - Distribuzione dei nati secondo il peso alla nascita ed il punteggio APGAR a 5 minuti dalla nascita</t>
  </si>
  <si>
    <t>Punteggio Apgar a 5 minuti dalla nascita</t>
  </si>
  <si>
    <t>Totale nati</t>
  </si>
  <si>
    <t>Tabella 48 - Distribuzione regionale dei nati morti secondo la codifica della causa di natimortalità</t>
  </si>
  <si>
    <t>Nati morti</t>
  </si>
  <si>
    <t>Codifica della causa di natimortalità (valore %)</t>
  </si>
  <si>
    <t>Schede con causa di morte valida</t>
  </si>
  <si>
    <t xml:space="preserve">Schede con causa di morte assente </t>
  </si>
  <si>
    <t xml:space="preserve">Schede con causa di morte errata </t>
  </si>
  <si>
    <t>Schede con causa di morte incompatibile con età/sesso</t>
  </si>
  <si>
    <t>Grafico 20 - Codifica della causa di natimortalità</t>
  </si>
  <si>
    <t>Codifica della Causa di natimortalità</t>
  </si>
  <si>
    <t>Anno</t>
  </si>
  <si>
    <t>Scheda con causa di morte valida</t>
  </si>
  <si>
    <t>Schede con causa di morte errata</t>
  </si>
  <si>
    <t>Schede con causa di morte assente</t>
  </si>
  <si>
    <t>Tabella 49 - Distribuzione dei nati morti secondo le prime 30 cause di natimortalità per frequenza di codifica</t>
  </si>
  <si>
    <t>Prime 30 cause di natimortalità</t>
  </si>
  <si>
    <t>(valore %)</t>
  </si>
  <si>
    <t>Altri problemi fetali e placentari che interferiscono con il trattamento della madre</t>
  </si>
  <si>
    <t>Ipossia intrauterina e asfissia alla nascita</t>
  </si>
  <si>
    <t>Altre e mal definite manifestazioni morbose ad insorgenza perinatale</t>
  </si>
  <si>
    <t>Feto o neonato affetto da complicazioni della placenta, del cordone ombelicale e delle membrane</t>
  </si>
  <si>
    <t>Aritmie cardiache</t>
  </si>
  <si>
    <t>Esito del parto</t>
  </si>
  <si>
    <t>Problemi relativi a bassa eta' gestazionale e basso peso alla nascita</t>
  </si>
  <si>
    <t>Altre cause mal definite e sconosciute di morbosita' e mortalita'</t>
  </si>
  <si>
    <t>Complicazioni del cordone ombelicale</t>
  </si>
  <si>
    <t>Perdita ematica antepartum, abruptio placentae e placenta previa</t>
  </si>
  <si>
    <t>Ritardo di crescita fetale e malnutrizione fetale</t>
  </si>
  <si>
    <t>Morte improvvisa da causa sconosciuta</t>
  </si>
  <si>
    <t>Feto o neonato affetto da altre complicazioni del travaglio e del parto</t>
  </si>
  <si>
    <t>Complicazioni di cure mediche non classificate altrove</t>
  </si>
  <si>
    <t>Anomalie cromosomiche</t>
  </si>
  <si>
    <t>Feto o neonato affetto da complicazioni materne della gravidanza</t>
  </si>
  <si>
    <t>Anomalia fetale, conosciuta o sospetta che influenza il trattamento della madre</t>
  </si>
  <si>
    <t>Altre anomalie congenite non specificate</t>
  </si>
  <si>
    <t>Manifestazioni morbose del feto o del neonato derivanti da patologia materna anche non correlata alla gravidanza attuale</t>
  </si>
  <si>
    <t>Altre anomalie congenite del sistema nervoso</t>
  </si>
  <si>
    <t>Infezioni specifiche del periodo perinatale</t>
  </si>
  <si>
    <t>Anomalie del bulbo cardiaco e anomalie della chiusura del setto cardiaco</t>
  </si>
  <si>
    <t>Altre anomalie congenite del sistema circolatorio</t>
  </si>
  <si>
    <t>Altre anomalie congenite del tratto alimentare superiore</t>
  </si>
  <si>
    <t>Altre anomalie congenite del sistema digestivo</t>
  </si>
  <si>
    <t>Alcune malformazioni congenite del sistema muscoloscheletrico</t>
  </si>
  <si>
    <t>Altre anomalie congenite degli arti</t>
  </si>
  <si>
    <t>Altre malattie respiratorie del feto e del neonato</t>
  </si>
  <si>
    <t>Tabella 50 - Distribuzione delle prime 30 cause di malformazione per frequenza di codifica</t>
  </si>
  <si>
    <t>Prime 30 malformazioni</t>
  </si>
  <si>
    <t>Neonati malformati</t>
  </si>
  <si>
    <t xml:space="preserve"> V.A. </t>
  </si>
  <si>
    <t>Anomalie congenite degli organi genitali</t>
  </si>
  <si>
    <t>Anomalie congenite del sistema urinario</t>
  </si>
  <si>
    <t>Palatoschisi e labioschisi</t>
  </si>
  <si>
    <t>Altre anomalie congenite del cuore</t>
  </si>
  <si>
    <t>Altre anomalie muscoloscheletriche congenite</t>
  </si>
  <si>
    <t>Anomalie congenite dell’orecchio, della faccia e del collo</t>
  </si>
  <si>
    <t>Anomalie congenite del tegumento</t>
  </si>
  <si>
    <t>Altre manifestazioni morbose in atto della madre classificate altrove, ma complicanti la gravidanza, il parto o il puerperio</t>
  </si>
  <si>
    <t>Anomalie congenite dell’apparato respiratorio</t>
  </si>
  <si>
    <t>Anomalie congenite dell’occhio</t>
  </si>
  <si>
    <t>Altra ernia della cavita' addominale senza menzione di ostruzione o gangrena</t>
  </si>
  <si>
    <t>Spina bifida</t>
  </si>
  <si>
    <t>Emangioma e linfangioma, ogni sede</t>
  </si>
  <si>
    <t>Altre deformazioni acquisite degli arti</t>
  </si>
  <si>
    <t>Idronefrosi</t>
  </si>
  <si>
    <t>Totale prime 30 malformazioni</t>
  </si>
  <si>
    <t>Non indicata/errata</t>
  </si>
  <si>
    <t>Totale natimalformati</t>
  </si>
  <si>
    <t> </t>
  </si>
  <si>
    <t>Manifestazioni morbose interessanti la cute e la regolazione termica del feto e del neonato</t>
  </si>
  <si>
    <t>Altri e non specificati disordini del metabolismo</t>
  </si>
  <si>
    <t>Tabella 51 - Distribuzione regionale dei parti con procreazione medicalmente assistita (PMA)</t>
  </si>
  <si>
    <t>Totale parti con PMA</t>
  </si>
  <si>
    <t>Tecniche di procreazione medicalmente assistita (valore %)</t>
  </si>
  <si>
    <t xml:space="preserve">Fecondaz. vitro e trasfer. embrioni nell’utero (FIVET)   </t>
  </si>
  <si>
    <t xml:space="preserve">Fecondaz. vitro tramite iniezione spermatoz. in citoplasma (ICSI) </t>
  </si>
  <si>
    <t xml:space="preserve">Solo tratt. farmacolog. per induzione ovulazione </t>
  </si>
  <si>
    <t>Trasf. gameti nelle tube di Falloppio gen. laparosc.  (GIFT)</t>
  </si>
  <si>
    <t>Trasf. gameti maschili in cavita  uterina (IUI)</t>
  </si>
  <si>
    <t xml:space="preserve">altre tecniche                                              </t>
  </si>
  <si>
    <t>Modalità PMA</t>
  </si>
  <si>
    <t>FIVET</t>
  </si>
  <si>
    <t>Fecondazione in vitro e trasferimento embrioni nell'utero (FIVET)</t>
  </si>
  <si>
    <t>ICSI</t>
  </si>
  <si>
    <t>Fecondaz. vitro tramite iniezione spermatozoo in citoplasma (ICSI)</t>
  </si>
  <si>
    <t>solo trattamento farmacologico</t>
  </si>
  <si>
    <t>Solo trattamento farmacologico per induzione dell'ovulazione</t>
  </si>
  <si>
    <t>GIFT</t>
  </si>
  <si>
    <t>Trasf. gameti nelle tube di falloppio sen. Laparoscopica (GIFT)</t>
  </si>
  <si>
    <t>IUI</t>
  </si>
  <si>
    <t>Trasf. gameti maschili in cavità uterina (IUI)</t>
  </si>
  <si>
    <t>Tabella 52 - Distribuzione regionale dei parti con procreazione medicalmente assistita (PMA) secondo la modalità del parto</t>
  </si>
  <si>
    <t>Modalità del parto per gravidanze medicalmente assistite</t>
  </si>
  <si>
    <t>non indicata/errata</t>
  </si>
  <si>
    <t>Tabella 53 - Distribuzione regionale dei parti plurimi totali e con procreazione medicalmente assistita</t>
  </si>
  <si>
    <t>% parti plurimi in gravidanze con PMA</t>
  </si>
  <si>
    <t>Tabella 54 - Distribuzione dei parti secondo il titolo di studio della madre e il tipo di procreazione</t>
  </si>
  <si>
    <t>Elementare o nessun titolo</t>
  </si>
  <si>
    <t>Media inferiore</t>
  </si>
  <si>
    <t>Laurea o diploma Univ.</t>
  </si>
  <si>
    <t>Tabella 55 - Distribuzione regionale della percentuale di parti con procreazione medicalmente assistita secondo il titolo di studio della madre</t>
  </si>
  <si>
    <t>% di gravidanze con PMA sul totale delle gravidanze</t>
  </si>
  <si>
    <t>TOTALE</t>
  </si>
  <si>
    <t>Tabella 56 - Distribuzione dei parti con procreazione medicalmente assistita secondo l’età della madre</t>
  </si>
  <si>
    <t>% di gravidanze con procreazione medicalmente assistita per età della madre</t>
  </si>
  <si>
    <t>Tabella 57 - Distribuzione dei parti secondo la classificazione di Robson</t>
  </si>
  <si>
    <t>Classe</t>
  </si>
  <si>
    <t xml:space="preserve">Parti precedenti </t>
  </si>
  <si>
    <t xml:space="preserve">Genere parto </t>
  </si>
  <si>
    <t xml:space="preserve">Presentazione neonato </t>
  </si>
  <si>
    <t xml:space="preserve">Età gestazionale </t>
  </si>
  <si>
    <t>Modalità del travaglio e del parto</t>
  </si>
  <si>
    <t xml:space="preserve"> Pregresso taglio cesareo  </t>
  </si>
  <si>
    <t>Parti per Classi di Robson</t>
  </si>
  <si>
    <t>&gt;=1</t>
  </si>
  <si>
    <t>Singolo</t>
  </si>
  <si>
    <t>Plurimo</t>
  </si>
  <si>
    <t xml:space="preserve">Cefalico </t>
  </si>
  <si>
    <t>Podalico</t>
  </si>
  <si>
    <t xml:space="preserve">A termine </t>
  </si>
  <si>
    <t xml:space="preserve">Pre-termine </t>
  </si>
  <si>
    <t xml:space="preserve">Spontaneo </t>
  </si>
  <si>
    <t xml:space="preserve">TC elezione </t>
  </si>
  <si>
    <t xml:space="preserve">SI </t>
  </si>
  <si>
    <t xml:space="preserve">NO </t>
  </si>
  <si>
    <t>a</t>
  </si>
  <si>
    <t xml:space="preserve">a </t>
  </si>
  <si>
    <t>2a</t>
  </si>
  <si>
    <t>2b</t>
  </si>
  <si>
    <t>4a</t>
  </si>
  <si>
    <t>4b</t>
  </si>
  <si>
    <t>Tabella 58 - Distribuzione regionale dei parti secondo le 12 classi di Robson modificate</t>
  </si>
  <si>
    <t>Classe 1</t>
  </si>
  <si>
    <t>Classe 2a</t>
  </si>
  <si>
    <t>Classe 2b</t>
  </si>
  <si>
    <t>Classe 3</t>
  </si>
  <si>
    <t>Classe 4a</t>
  </si>
  <si>
    <t>Classe 4b</t>
  </si>
  <si>
    <t>Classe 5</t>
  </si>
  <si>
    <t>Classe 6</t>
  </si>
  <si>
    <t>Classe 7</t>
  </si>
  <si>
    <t>Classe 8</t>
  </si>
  <si>
    <t>Classe 9</t>
  </si>
  <si>
    <t>Classe 10</t>
  </si>
  <si>
    <t xml:space="preserve">Totale Parti classificati </t>
  </si>
  <si>
    <t>Percentuale parti in ospedale classificati</t>
  </si>
  <si>
    <t>% Parti</t>
  </si>
  <si>
    <t>% Cesarei</t>
  </si>
  <si>
    <t xml:space="preserve">Incidenza Cesarei (%) </t>
  </si>
  <si>
    <t xml:space="preserve">Tabella 59 - Distribuzione regionale della percentuale di parti cesarei secondo le  classi di Robson modificate </t>
  </si>
  <si>
    <t>Totale parti Cesarei classificati</t>
  </si>
  <si>
    <t>Etichette di riga</t>
  </si>
  <si>
    <t>VALLE D`AOSTA</t>
  </si>
  <si>
    <t>ID quartile</t>
  </si>
  <si>
    <t>Q1</t>
  </si>
  <si>
    <t>MIN</t>
  </si>
  <si>
    <t>MEDIANA</t>
  </si>
  <si>
    <t>MAX</t>
  </si>
  <si>
    <t>Q3</t>
  </si>
  <si>
    <t>Matrice descrizione Classi di Robson</t>
  </si>
  <si>
    <t>Descrizione</t>
  </si>
  <si>
    <r>
      <t xml:space="preserve">madri nullipare, feto singolo, presentazione cefalica, età gestazionale </t>
    </r>
    <r>
      <rPr>
        <u/>
        <sz val="11"/>
        <color indexed="64"/>
        <rFont val="Calibri"/>
        <scheme val="minor"/>
      </rPr>
      <t>&gt;</t>
    </r>
    <r>
      <rPr>
        <sz val="11"/>
        <color indexed="64"/>
        <rFont val="Calibri"/>
        <scheme val="minor"/>
      </rPr>
      <t xml:space="preserve"> 37 settimane, travaglio spontaneo.</t>
    </r>
  </si>
  <si>
    <r>
      <t xml:space="preserve">madri nullipare, feto singolo, presentazione cefalica, età gestazionale </t>
    </r>
    <r>
      <rPr>
        <u/>
        <sz val="11"/>
        <color indexed="64"/>
        <rFont val="Calibri"/>
        <scheme val="minor"/>
      </rPr>
      <t>&gt;</t>
    </r>
    <r>
      <rPr>
        <sz val="11"/>
        <color indexed="64"/>
        <rFont val="Calibri"/>
        <scheme val="minor"/>
      </rPr>
      <t xml:space="preserve"> 37 settimane, travaglio indotto.</t>
    </r>
  </si>
  <si>
    <r>
      <t xml:space="preserve">madri nullipare, feto singolo, presentazione cefalica, età gestazionale </t>
    </r>
    <r>
      <rPr>
        <u/>
        <sz val="11"/>
        <color indexed="64"/>
        <rFont val="Calibri"/>
        <scheme val="minor"/>
      </rPr>
      <t>&gt;</t>
    </r>
    <r>
      <rPr>
        <sz val="11"/>
        <color indexed="64"/>
        <rFont val="Calibri"/>
        <scheme val="minor"/>
      </rPr>
      <t xml:space="preserve"> 37 settimane, TC di elezione.</t>
    </r>
  </si>
  <si>
    <r>
      <t xml:space="preserve">madri multipare (non precedente cesareo), feto singolo, presentazione cefalica, età gestazionale </t>
    </r>
    <r>
      <rPr>
        <u/>
        <sz val="11"/>
        <color indexed="64"/>
        <rFont val="Calibri"/>
        <scheme val="minor"/>
      </rPr>
      <t>&gt;</t>
    </r>
    <r>
      <rPr>
        <sz val="11"/>
        <color indexed="64"/>
        <rFont val="Calibri"/>
        <scheme val="minor"/>
      </rPr>
      <t xml:space="preserve"> 37 settimane, travaglio spontaneo.</t>
    </r>
  </si>
  <si>
    <r>
      <t xml:space="preserve">madri multipare (non precedente cesareo), feto singolo, presentazione cefalica, età gestazionale </t>
    </r>
    <r>
      <rPr>
        <u/>
        <sz val="11"/>
        <color indexed="64"/>
        <rFont val="Calibri"/>
        <scheme val="minor"/>
      </rPr>
      <t>&gt;</t>
    </r>
    <r>
      <rPr>
        <sz val="11"/>
        <color indexed="64"/>
        <rFont val="Calibri"/>
        <scheme val="minor"/>
      </rPr>
      <t xml:space="preserve"> 37 settimane, travaglio indotto.</t>
    </r>
  </si>
  <si>
    <r>
      <t xml:space="preserve">madri multipare (non precedente cesareo), feto singolo, presentazione cefalica, età gestazionale </t>
    </r>
    <r>
      <rPr>
        <u/>
        <sz val="11"/>
        <color indexed="64"/>
        <rFont val="Calibri"/>
        <scheme val="minor"/>
      </rPr>
      <t>&gt;</t>
    </r>
    <r>
      <rPr>
        <sz val="11"/>
        <color indexed="64"/>
        <rFont val="Calibri"/>
        <scheme val="minor"/>
      </rPr>
      <t xml:space="preserve"> 37 settimane, TC di elezione.</t>
    </r>
  </si>
  <si>
    <r>
      <t xml:space="preserve"> precedente parto cesareo, feto singolo, presentazione cefalica, età gestazionale </t>
    </r>
    <r>
      <rPr>
        <u/>
        <sz val="11"/>
        <color indexed="64"/>
        <rFont val="Calibri"/>
        <scheme val="minor"/>
      </rPr>
      <t>&gt;</t>
    </r>
    <r>
      <rPr>
        <sz val="11"/>
        <color indexed="64"/>
        <rFont val="Calibri"/>
        <scheme val="minor"/>
      </rPr>
      <t xml:space="preserve"> 37 settimane.</t>
    </r>
  </si>
  <si>
    <t>madri nullipare, presentazione podalica</t>
  </si>
  <si>
    <t>madri multipare (incluse donne con precdedente cedareo), presentazione podalica</t>
  </si>
  <si>
    <t>gravidanze multiple (incluse donne con precedente cesareo)</t>
  </si>
  <si>
    <t>presentazioni anomale (incluse donne con precedente cesareo)</t>
  </si>
  <si>
    <r>
      <t>nati pretermine (</t>
    </r>
    <r>
      <rPr>
        <u/>
        <sz val="11"/>
        <color indexed="64"/>
        <rFont val="Calibri"/>
        <scheme val="minor"/>
      </rPr>
      <t>&lt;</t>
    </r>
    <r>
      <rPr>
        <sz val="11"/>
        <color indexed="64"/>
        <rFont val="Calibri"/>
        <scheme val="minor"/>
      </rPr>
      <t xml:space="preserve"> 36 settimane), feto singolo, presentazione cefalica (incluse donne con precedente cesareo).</t>
    </r>
  </si>
  <si>
    <t>Screening per l’individuazione di disturbi endocrini, nutritivi, metabolici e immunitari</t>
  </si>
  <si>
    <t>Gravidanza multipla</t>
  </si>
  <si>
    <t>Malattie dell’esofago</t>
  </si>
  <si>
    <t>Altra ernia della cavita' addominale con ostruzione, ma senza menzione di gangrena</t>
  </si>
  <si>
    <t>Tabella 1 – Stato della rilevazione CeDAP - Anni 2002-2021</t>
  </si>
  <si>
    <t>Grafico 14 - Numero medio di ecografie per gravidanza – Anni 2019-2021</t>
  </si>
  <si>
    <t>Forme e complicazioni mal definite di cardiopatie</t>
  </si>
  <si>
    <t>Altro ittero perinatale</t>
  </si>
  <si>
    <t>Altre complicazioni della gravidanza non classificate altrove</t>
  </si>
  <si>
    <t>Altri problemi collegati alla cavita' amniotica e alle membrane</t>
  </si>
  <si>
    <t>Grafico 21 - Distribuzione dei parti con procreazione medicalmente assistita secondo la tipologia di tecnica utilizzata. Anni 2019 – 2021</t>
  </si>
  <si>
    <t xml:space="preserve">Grafico 24 - Boxplot Incidenza dei parti cesarei rispetto ai parti  per classe di Robson e per Regione – Anno 2021
</t>
  </si>
  <si>
    <t>Grafico 22- Distribuzione dei parti e incidenza dei cesarei per classe di Robson - Anno 2021</t>
  </si>
  <si>
    <t xml:space="preserve">Grafico 23- Distrubuzione percentuale dei cesarei per classe di Robson - Anno 2021
</t>
  </si>
  <si>
    <t>Friuli V. Giulia</t>
  </si>
  <si>
    <t>Anno 2021</t>
  </si>
  <si>
    <t>Grafico 2 – Mortalità infantile e neonatale – Anni 1997 –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</si>
</sst>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_-;\-* #,##0_-;_-* &quot;-&quot;_-;_-@_-"/>
    <numFmt numFmtId="165" formatCode="_-* #,##0.00_-;\-* #,##0.00_-;_-* &quot;-&quot;??_-;_-@_-"/>
    <numFmt numFmtId="166" formatCode="0.0%"/>
    <numFmt numFmtId="167" formatCode="0.0"/>
    <numFmt numFmtId="168" formatCode="0.000"/>
    <numFmt numFmtId="169" formatCode="#,##0.0"/>
    <numFmt numFmtId="170" formatCode="#,##0_ ;\-#,##0\ "/>
    <numFmt numFmtId="171" formatCode="_-* #,##0.0_-;\-* #,##0.0_-;_-* &quot;-&quot;??_-;_-@_-"/>
    <numFmt numFmtId="172" formatCode="_-&quot;€&quot;\ * #,##0_-;\-&quot;€&quot;\ * #,##0_-;_-&quot;€&quot;\ * &quot;-&quot;_-;_-@_-"/>
    <numFmt numFmtId="173" formatCode="_-* #,##0_-;\-* #,##0_-;_-* &quot;-&quot;??_-;_-@_-"/>
  </numFmts>
  <fonts count="42">
    <font>
      <sz val="11"/>
      <color theme="1"/>
      <name val="Calibri"/>
      <scheme val="minor"/>
    </font>
    <font>
      <sz val="10"/>
      <name val="Arial"/>
    </font>
    <font>
      <sz val="10"/>
      <name val="MS Sans Serif"/>
    </font>
    <font>
      <sz val="8"/>
      <name val="Tahoma"/>
    </font>
    <font>
      <b/>
      <i/>
      <sz val="8"/>
      <name val="Tahoma"/>
    </font>
    <font>
      <sz val="10"/>
      <color indexed="64"/>
      <name val="Arial"/>
    </font>
    <font>
      <sz val="11"/>
      <color indexed="2"/>
      <name val="Calibri"/>
      <scheme val="minor"/>
    </font>
    <font>
      <b/>
      <sz val="10"/>
      <color theme="1"/>
      <name val="Arial"/>
    </font>
    <font>
      <b/>
      <i/>
      <sz val="10"/>
      <color theme="1"/>
      <name val="Arial"/>
    </font>
    <font>
      <sz val="10"/>
      <color theme="1"/>
      <name val="Arial"/>
    </font>
    <font>
      <sz val="9"/>
      <color indexed="63"/>
      <name val="Arial"/>
    </font>
    <font>
      <i/>
      <sz val="10"/>
      <color theme="1"/>
      <name val="Arial"/>
    </font>
    <font>
      <b/>
      <sz val="10"/>
      <color indexed="64"/>
      <name val="Arial"/>
    </font>
    <font>
      <sz val="12"/>
      <color theme="1"/>
      <name val="Segoe UI"/>
    </font>
    <font>
      <b/>
      <sz val="11"/>
      <color theme="1"/>
      <name val="Calibri"/>
      <scheme val="minor"/>
    </font>
    <font>
      <sz val="10"/>
      <color indexed="64"/>
      <name val="Calibri"/>
    </font>
    <font>
      <i/>
      <sz val="10"/>
      <color indexed="64"/>
      <name val="Arial"/>
    </font>
    <font>
      <i/>
      <sz val="10"/>
      <color indexed="64"/>
      <name val="Calibri"/>
    </font>
    <font>
      <sz val="9"/>
      <color indexed="64"/>
      <name val="Arial"/>
    </font>
    <font>
      <b/>
      <sz val="9"/>
      <color indexed="64"/>
      <name val="Arial"/>
    </font>
    <font>
      <sz val="11"/>
      <color indexed="64"/>
      <name val="Calibri"/>
      <scheme val="minor"/>
    </font>
    <font>
      <sz val="10"/>
      <color theme="1"/>
      <name val="Arial Unicode MS"/>
    </font>
    <font>
      <i/>
      <sz val="10"/>
      <color theme="1"/>
      <name val="Calibri"/>
      <scheme val="minor"/>
    </font>
    <font>
      <i/>
      <sz val="11"/>
      <color indexed="2"/>
      <name val="Calibri"/>
      <scheme val="minor"/>
    </font>
    <font>
      <sz val="11"/>
      <color indexed="64"/>
      <name val="Calibri"/>
    </font>
    <font>
      <sz val="9"/>
      <color theme="1"/>
      <name val="Arial"/>
    </font>
    <font>
      <b/>
      <sz val="10"/>
      <name val="Arial"/>
    </font>
    <font>
      <sz val="10"/>
      <color theme="1"/>
      <name val="Calibri"/>
      <scheme val="minor"/>
    </font>
    <font>
      <sz val="10"/>
      <color theme="0"/>
      <name val="Calibri"/>
      <scheme val="minor"/>
    </font>
    <font>
      <b/>
      <sz val="10"/>
      <color theme="1"/>
      <name val="Calibri"/>
      <scheme val="minor"/>
    </font>
    <font>
      <sz val="14"/>
      <color rgb="FF00B050"/>
      <name val="Webdings"/>
    </font>
    <font>
      <sz val="14"/>
      <color rgb="FF00B050"/>
      <name val="Times New Roman"/>
    </font>
    <font>
      <b/>
      <sz val="10"/>
      <color theme="1"/>
      <name val="Segoe UI"/>
    </font>
    <font>
      <sz val="10"/>
      <color theme="1"/>
      <name val="Segoe UI"/>
    </font>
    <font>
      <sz val="12"/>
      <color theme="1"/>
      <name val="Times New Roman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indexed="64"/>
      <name val="Calibri"/>
    </font>
    <font>
      <b/>
      <sz val="9"/>
      <color rgb="FF9BCA40"/>
      <name val="Arial"/>
    </font>
    <font>
      <b/>
      <sz val="11"/>
      <color indexed="64"/>
      <name val="Calibri"/>
      <scheme val="minor"/>
    </font>
    <font>
      <sz val="11"/>
      <color theme="1"/>
      <name val="Calibri"/>
      <scheme val="minor"/>
    </font>
    <font>
      <u/>
      <sz val="11"/>
      <color indexed="64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A5CAA"/>
        <bgColor rgb="FFAA5CAA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hair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ck">
        <color indexed="64"/>
      </top>
      <bottom style="medium">
        <color rgb="FF8E3A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rgb="FF8E3A64"/>
      </bottom>
      <diagonal/>
    </border>
    <border>
      <left/>
      <right/>
      <top style="medium">
        <color rgb="FF8E3A64"/>
      </top>
      <bottom/>
      <diagonal/>
    </border>
    <border>
      <left style="thin">
        <color indexed="64"/>
      </left>
      <right/>
      <top style="medium">
        <color rgb="FF8E3A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rgb="FF8E3A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rgb="FF8E3A64"/>
      </bottom>
      <diagonal/>
    </border>
    <border>
      <left style="thin">
        <color rgb="FFDEEDBF"/>
      </left>
      <right style="thin">
        <color rgb="FFDEEDBF"/>
      </right>
      <top style="thin">
        <color rgb="FFDEEDBF"/>
      </top>
      <bottom style="thin">
        <color rgb="FFDEEDB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12">
    <xf numFmtId="0" fontId="0" fillId="0" borderId="0"/>
    <xf numFmtId="165" fontId="40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40" fillId="0" borderId="0"/>
    <xf numFmtId="9" fontId="40" fillId="0" borderId="0"/>
    <xf numFmtId="49" fontId="3" fillId="0" borderId="1">
      <alignment vertical="center" wrapText="1"/>
    </xf>
    <xf numFmtId="49" fontId="4" fillId="2" borderId="2">
      <alignment horizontal="center" vertical="center" wrapText="1"/>
    </xf>
  </cellStyleXfs>
  <cellXfs count="453">
    <xf numFmtId="0" fontId="0" fillId="0" borderId="0" xfId="0"/>
    <xf numFmtId="0" fontId="0" fillId="0" borderId="0" xfId="0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right" vertical="top"/>
    </xf>
    <xf numFmtId="3" fontId="5" fillId="3" borderId="4" xfId="0" applyNumberFormat="1" applyFont="1" applyFill="1" applyBorder="1" applyAlignment="1">
      <alignment horizontal="right" vertical="top"/>
    </xf>
    <xf numFmtId="9" fontId="40" fillId="0" borderId="0" xfId="8" applyNumberFormat="1"/>
    <xf numFmtId="0" fontId="5" fillId="0" borderId="4" xfId="0" applyFont="1" applyBorder="1" applyAlignment="1">
      <alignment horizontal="right" vertical="top"/>
    </xf>
    <xf numFmtId="166" fontId="40" fillId="0" borderId="0" xfId="8" applyNumberFormat="1"/>
    <xf numFmtId="3" fontId="0" fillId="0" borderId="0" xfId="0" applyNumberFormat="1"/>
    <xf numFmtId="0" fontId="0" fillId="4" borderId="0" xfId="0" applyFill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9" fillId="3" borderId="4" xfId="0" applyFont="1" applyFill="1" applyBorder="1" applyAlignment="1">
      <alignment vertical="top"/>
    </xf>
    <xf numFmtId="3" fontId="9" fillId="3" borderId="4" xfId="0" applyNumberFormat="1" applyFont="1" applyFill="1" applyBorder="1" applyAlignment="1">
      <alignment horizontal="right" vertical="top"/>
    </xf>
    <xf numFmtId="167" fontId="9" fillId="3" borderId="4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 vertical="center" wrapText="1"/>
    </xf>
    <xf numFmtId="0" fontId="7" fillId="3" borderId="6" xfId="0" applyFont="1" applyFill="1" applyBorder="1" applyAlignment="1">
      <alignment vertical="top"/>
    </xf>
    <xf numFmtId="3" fontId="7" fillId="3" borderId="6" xfId="0" applyNumberFormat="1" applyFont="1" applyFill="1" applyBorder="1" applyAlignment="1">
      <alignment horizontal="right" vertical="top"/>
    </xf>
    <xf numFmtId="167" fontId="7" fillId="3" borderId="6" xfId="0" applyNumberFormat="1" applyFont="1" applyFill="1" applyBorder="1" applyAlignment="1">
      <alignment horizontal="right" vertical="top"/>
    </xf>
    <xf numFmtId="0" fontId="6" fillId="0" borderId="0" xfId="0" applyFont="1"/>
    <xf numFmtId="0" fontId="9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right" vertical="top" wrapText="1"/>
    </xf>
    <xf numFmtId="2" fontId="9" fillId="3" borderId="4" xfId="0" applyNumberFormat="1" applyFont="1" applyFill="1" applyBorder="1" applyAlignment="1">
      <alignment horizontal="right" vertical="top" wrapText="1"/>
    </xf>
    <xf numFmtId="2" fontId="9" fillId="3" borderId="12" xfId="0" applyNumberFormat="1" applyFont="1" applyFill="1" applyBorder="1" applyAlignment="1">
      <alignment horizontal="right" vertical="top" wrapText="1"/>
    </xf>
    <xf numFmtId="49" fontId="9" fillId="3" borderId="4" xfId="0" applyNumberFormat="1" applyFont="1" applyFill="1" applyBorder="1" applyAlignment="1">
      <alignment horizontal="right" vertical="top" wrapText="1"/>
    </xf>
    <xf numFmtId="167" fontId="9" fillId="3" borderId="4" xfId="0" applyNumberFormat="1" applyFont="1" applyFill="1" applyBorder="1" applyAlignment="1">
      <alignment horizontal="right" vertical="top" wrapText="1"/>
    </xf>
    <xf numFmtId="0" fontId="7" fillId="3" borderId="6" xfId="0" applyFont="1" applyFill="1" applyBorder="1" applyAlignment="1">
      <alignment vertical="top" wrapText="1"/>
    </xf>
    <xf numFmtId="167" fontId="7" fillId="3" borderId="6" xfId="0" applyNumberFormat="1" applyFont="1" applyFill="1" applyBorder="1" applyAlignment="1">
      <alignment horizontal="right" vertical="top" wrapText="1"/>
    </xf>
    <xf numFmtId="2" fontId="7" fillId="3" borderId="6" xfId="0" applyNumberFormat="1" applyFont="1" applyFill="1" applyBorder="1" applyAlignment="1">
      <alignment horizontal="right" vertical="top" wrapText="1"/>
    </xf>
    <xf numFmtId="168" fontId="0" fillId="0" borderId="0" xfId="0" applyNumberFormat="1"/>
    <xf numFmtId="0" fontId="7" fillId="0" borderId="15" xfId="0" applyFont="1" applyBorder="1" applyAlignment="1">
      <alignment vertical="top"/>
    </xf>
    <xf numFmtId="0" fontId="7" fillId="0" borderId="15" xfId="0" applyFont="1" applyBorder="1" applyAlignment="1">
      <alignment horizontal="center" vertical="top" wrapText="1"/>
    </xf>
    <xf numFmtId="4" fontId="9" fillId="3" borderId="4" xfId="0" applyNumberFormat="1" applyFont="1" applyFill="1" applyBorder="1" applyAlignment="1">
      <alignment horizontal="right" vertical="top"/>
    </xf>
    <xf numFmtId="2" fontId="0" fillId="0" borderId="0" xfId="0" applyNumberFormat="1"/>
    <xf numFmtId="0" fontId="0" fillId="0" borderId="0" xfId="0" applyAlignment="1">
      <alignment wrapText="1"/>
    </xf>
    <xf numFmtId="4" fontId="1" fillId="3" borderId="4" xfId="0" applyNumberFormat="1" applyFont="1" applyFill="1" applyBorder="1" applyAlignment="1">
      <alignment horizontal="right" vertical="top"/>
    </xf>
    <xf numFmtId="0" fontId="0" fillId="0" borderId="0" xfId="0" applyAlignment="1">
      <alignment vertical="center" wrapText="1"/>
    </xf>
    <xf numFmtId="4" fontId="9" fillId="0" borderId="4" xfId="0" applyNumberFormat="1" applyFont="1" applyBorder="1" applyAlignment="1">
      <alignment horizontal="right" vertical="top"/>
    </xf>
    <xf numFmtId="0" fontId="9" fillId="3" borderId="0" xfId="0" applyFont="1" applyFill="1" applyAlignment="1">
      <alignment vertical="top"/>
    </xf>
    <xf numFmtId="4" fontId="9" fillId="0" borderId="0" xfId="0" applyNumberFormat="1" applyFont="1" applyAlignment="1">
      <alignment horizontal="right" vertical="top"/>
    </xf>
    <xf numFmtId="0" fontId="11" fillId="3" borderId="4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/>
    </xf>
    <xf numFmtId="167" fontId="5" fillId="3" borderId="4" xfId="0" applyNumberFormat="1" applyFont="1" applyFill="1" applyBorder="1" applyAlignment="1">
      <alignment horizontal="right" vertical="top"/>
    </xf>
    <xf numFmtId="2" fontId="5" fillId="3" borderId="4" xfId="0" applyNumberFormat="1" applyFont="1" applyFill="1" applyBorder="1" applyAlignment="1">
      <alignment horizontal="right" vertical="top"/>
    </xf>
    <xf numFmtId="167" fontId="12" fillId="3" borderId="6" xfId="0" applyNumberFormat="1" applyFont="1" applyFill="1" applyBorder="1" applyAlignment="1">
      <alignment horizontal="right" vertical="top"/>
    </xf>
    <xf numFmtId="2" fontId="12" fillId="3" borderId="6" xfId="0" applyNumberFormat="1" applyFont="1" applyFill="1" applyBorder="1" applyAlignment="1">
      <alignment horizontal="right" vertical="top"/>
    </xf>
    <xf numFmtId="3" fontId="12" fillId="3" borderId="6" xfId="0" applyNumberFormat="1" applyFont="1" applyFill="1" applyBorder="1" applyAlignment="1">
      <alignment horizontal="right" vertical="top"/>
    </xf>
    <xf numFmtId="167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0" fontId="7" fillId="5" borderId="16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9" fillId="3" borderId="4" xfId="0" applyFont="1" applyFill="1" applyBorder="1" applyAlignment="1">
      <alignment horizontal="center" vertical="top"/>
    </xf>
    <xf numFmtId="0" fontId="9" fillId="5" borderId="4" xfId="0" applyFont="1" applyFill="1" applyBorder="1" applyAlignment="1">
      <alignment horizontal="center" vertical="top"/>
    </xf>
    <xf numFmtId="0" fontId="9" fillId="6" borderId="4" xfId="0" applyFont="1" applyFill="1" applyBorder="1" applyAlignment="1">
      <alignment horizontal="center" vertical="top"/>
    </xf>
    <xf numFmtId="0" fontId="9" fillId="3" borderId="4" xfId="0" applyFont="1" applyFill="1" applyBorder="1" applyAlignment="1">
      <alignment horizontal="right" vertical="top"/>
    </xf>
    <xf numFmtId="2" fontId="9" fillId="3" borderId="4" xfId="0" applyNumberFormat="1" applyFont="1" applyFill="1" applyBorder="1" applyAlignment="1">
      <alignment horizontal="right" vertical="top"/>
    </xf>
    <xf numFmtId="3" fontId="9" fillId="5" borderId="4" xfId="0" applyNumberFormat="1" applyFont="1" applyFill="1" applyBorder="1" applyAlignment="1">
      <alignment horizontal="right" vertical="top"/>
    </xf>
    <xf numFmtId="2" fontId="9" fillId="7" borderId="4" xfId="0" applyNumberFormat="1" applyFont="1" applyFill="1" applyBorder="1" applyAlignment="1">
      <alignment horizontal="right" vertical="top"/>
    </xf>
    <xf numFmtId="0" fontId="9" fillId="6" borderId="4" xfId="0" applyFont="1" applyFill="1" applyBorder="1" applyAlignment="1">
      <alignment horizontal="right" vertical="top"/>
    </xf>
    <xf numFmtId="0" fontId="13" fillId="6" borderId="4" xfId="0" applyFont="1" applyFill="1" applyBorder="1" applyAlignment="1">
      <alignment horizontal="right" vertical="top"/>
    </xf>
    <xf numFmtId="3" fontId="9" fillId="5" borderId="4" xfId="0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top"/>
    </xf>
    <xf numFmtId="4" fontId="7" fillId="3" borderId="6" xfId="0" applyNumberFormat="1" applyFont="1" applyFill="1" applyBorder="1" applyAlignment="1">
      <alignment horizontal="right" vertical="top"/>
    </xf>
    <xf numFmtId="3" fontId="7" fillId="5" borderId="6" xfId="0" applyNumberFormat="1" applyFont="1" applyFill="1" applyBorder="1" applyAlignment="1">
      <alignment horizontal="right" vertical="top"/>
    </xf>
    <xf numFmtId="0" fontId="7" fillId="6" borderId="6" xfId="0" applyFont="1" applyFill="1" applyBorder="1" applyAlignment="1">
      <alignment horizontal="right" vertical="top"/>
    </xf>
    <xf numFmtId="167" fontId="12" fillId="3" borderId="15" xfId="0" applyNumberFormat="1" applyFont="1" applyFill="1" applyBorder="1" applyAlignment="1">
      <alignment horizontal="right" vertical="top"/>
    </xf>
    <xf numFmtId="9" fontId="5" fillId="3" borderId="4" xfId="8" applyNumberFormat="1" applyFont="1" applyFill="1" applyBorder="1" applyAlignment="1">
      <alignment horizontal="right" vertical="top"/>
    </xf>
    <xf numFmtId="9" fontId="5" fillId="3" borderId="17" xfId="8" applyNumberFormat="1" applyFont="1" applyFill="1" applyBorder="1" applyAlignment="1">
      <alignment horizontal="right" vertical="top"/>
    </xf>
    <xf numFmtId="0" fontId="14" fillId="0" borderId="0" xfId="0" applyFont="1"/>
    <xf numFmtId="166" fontId="5" fillId="3" borderId="17" xfId="8" applyNumberFormat="1" applyFont="1" applyFill="1" applyBorder="1" applyAlignment="1">
      <alignment horizontal="right" vertical="top"/>
    </xf>
    <xf numFmtId="0" fontId="0" fillId="4" borderId="0" xfId="0" applyFill="1" applyAlignment="1">
      <alignment horizontal="center"/>
    </xf>
    <xf numFmtId="0" fontId="9" fillId="3" borderId="4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right" vertical="top"/>
    </xf>
    <xf numFmtId="167" fontId="9" fillId="0" borderId="4" xfId="0" applyNumberFormat="1" applyFont="1" applyBorder="1" applyAlignment="1">
      <alignment horizontal="right" vertical="top"/>
    </xf>
    <xf numFmtId="3" fontId="9" fillId="0" borderId="4" xfId="0" applyNumberFormat="1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/>
    </xf>
    <xf numFmtId="167" fontId="7" fillId="0" borderId="6" xfId="0" applyNumberFormat="1" applyFont="1" applyBorder="1" applyAlignment="1">
      <alignment horizontal="right" vertical="top"/>
    </xf>
    <xf numFmtId="0" fontId="11" fillId="3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11" fillId="6" borderId="4" xfId="0" applyFont="1" applyFill="1" applyBorder="1" applyAlignment="1">
      <alignment horizontal="center" vertical="top"/>
    </xf>
    <xf numFmtId="0" fontId="0" fillId="3" borderId="4" xfId="0" applyFill="1" applyBorder="1" applyAlignment="1">
      <alignment vertical="top"/>
    </xf>
    <xf numFmtId="167" fontId="0" fillId="0" borderId="4" xfId="0" applyNumberFormat="1" applyBorder="1" applyAlignment="1">
      <alignment vertical="top"/>
    </xf>
    <xf numFmtId="0" fontId="0" fillId="6" borderId="4" xfId="0" applyFill="1" applyBorder="1" applyAlignment="1">
      <alignment vertical="top"/>
    </xf>
    <xf numFmtId="3" fontId="7" fillId="0" borderId="6" xfId="0" applyNumberFormat="1" applyFont="1" applyBorder="1" applyAlignment="1">
      <alignment horizontal="right" vertical="top"/>
    </xf>
    <xf numFmtId="0" fontId="0" fillId="6" borderId="6" xfId="0" applyFill="1" applyBorder="1" applyAlignment="1">
      <alignment vertical="top"/>
    </xf>
    <xf numFmtId="0" fontId="0" fillId="0" borderId="0" xfId="0" applyAlignment="1">
      <alignment vertical="top" wrapText="1"/>
    </xf>
    <xf numFmtId="167" fontId="0" fillId="3" borderId="4" xfId="0" applyNumberFormat="1" applyFill="1" applyBorder="1" applyAlignment="1">
      <alignment vertical="top"/>
    </xf>
    <xf numFmtId="0" fontId="0" fillId="0" borderId="4" xfId="0" applyBorder="1" applyAlignment="1">
      <alignment vertical="top"/>
    </xf>
    <xf numFmtId="0" fontId="15" fillId="3" borderId="4" xfId="0" applyFont="1" applyFill="1" applyBorder="1" applyAlignment="1">
      <alignment vertical="top"/>
    </xf>
    <xf numFmtId="0" fontId="16" fillId="3" borderId="4" xfId="0" applyFont="1" applyFill="1" applyBorder="1" applyAlignment="1">
      <alignment horizontal="center" vertical="top" wrapText="1"/>
    </xf>
    <xf numFmtId="0" fontId="17" fillId="3" borderId="4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vertical="top"/>
    </xf>
    <xf numFmtId="0" fontId="12" fillId="3" borderId="6" xfId="0" applyFont="1" applyFill="1" applyBorder="1" applyAlignment="1">
      <alignment vertical="top"/>
    </xf>
    <xf numFmtId="2" fontId="12" fillId="0" borderId="6" xfId="0" applyNumberFormat="1" applyFont="1" applyBorder="1" applyAlignment="1">
      <alignment horizontal="right" vertical="top"/>
    </xf>
    <xf numFmtId="0" fontId="18" fillId="0" borderId="5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top" wrapText="1"/>
    </xf>
    <xf numFmtId="0" fontId="18" fillId="3" borderId="4" xfId="0" applyFont="1" applyFill="1" applyBorder="1" applyAlignment="1">
      <alignment vertical="top"/>
    </xf>
    <xf numFmtId="0" fontId="19" fillId="3" borderId="6" xfId="0" applyFont="1" applyFill="1" applyBorder="1" applyAlignment="1">
      <alignment vertical="top"/>
    </xf>
    <xf numFmtId="2" fontId="7" fillId="3" borderId="6" xfId="0" applyNumberFormat="1" applyFont="1" applyFill="1" applyBorder="1" applyAlignment="1">
      <alignment horizontal="right" vertical="top"/>
    </xf>
    <xf numFmtId="1" fontId="0" fillId="0" borderId="0" xfId="0" applyNumberFormat="1"/>
    <xf numFmtId="0" fontId="7" fillId="0" borderId="15" xfId="0" applyFont="1" applyBorder="1" applyAlignment="1">
      <alignment vertical="top" wrapText="1"/>
    </xf>
    <xf numFmtId="166" fontId="9" fillId="3" borderId="4" xfId="8" applyNumberFormat="1" applyFont="1" applyFill="1" applyBorder="1" applyAlignment="1">
      <alignment horizontal="right" vertical="top"/>
    </xf>
    <xf numFmtId="2" fontId="12" fillId="3" borderId="6" xfId="0" applyNumberFormat="1" applyFont="1" applyFill="1" applyBorder="1" applyAlignment="1">
      <alignment vertical="top"/>
    </xf>
    <xf numFmtId="0" fontId="20" fillId="0" borderId="0" xfId="0" applyFont="1"/>
    <xf numFmtId="0" fontId="12" fillId="3" borderId="4" xfId="0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vertical="top"/>
    </xf>
    <xf numFmtId="2" fontId="9" fillId="0" borderId="4" xfId="0" applyNumberFormat="1" applyFont="1" applyBorder="1" applyAlignment="1">
      <alignment horizontal="right" vertical="top"/>
    </xf>
    <xf numFmtId="169" fontId="9" fillId="3" borderId="4" xfId="0" applyNumberFormat="1" applyFont="1" applyFill="1" applyBorder="1" applyAlignment="1">
      <alignment horizontal="right" vertical="top"/>
    </xf>
    <xf numFmtId="3" fontId="7" fillId="3" borderId="17" xfId="0" applyNumberFormat="1" applyFont="1" applyFill="1" applyBorder="1" applyAlignment="1">
      <alignment horizontal="right" vertical="top"/>
    </xf>
    <xf numFmtId="169" fontId="7" fillId="3" borderId="17" xfId="0" applyNumberFormat="1" applyFont="1" applyFill="1" applyBorder="1" applyAlignment="1">
      <alignment horizontal="right" vertical="top"/>
    </xf>
    <xf numFmtId="49" fontId="0" fillId="0" borderId="0" xfId="0" applyNumberFormat="1"/>
    <xf numFmtId="0" fontId="19" fillId="0" borderId="0" xfId="0" applyFont="1" applyAlignment="1">
      <alignment horizontal="center" vertical="top" wrapText="1"/>
    </xf>
    <xf numFmtId="2" fontId="9" fillId="3" borderId="0" xfId="0" applyNumberFormat="1" applyFont="1" applyFill="1" applyAlignment="1">
      <alignment horizontal="right" vertical="top"/>
    </xf>
    <xf numFmtId="2" fontId="7" fillId="3" borderId="0" xfId="0" applyNumberFormat="1" applyFont="1" applyFill="1" applyAlignment="1">
      <alignment horizontal="right" vertical="top"/>
    </xf>
    <xf numFmtId="3" fontId="7" fillId="3" borderId="4" xfId="0" applyNumberFormat="1" applyFont="1" applyFill="1" applyBorder="1" applyAlignment="1">
      <alignment horizontal="right" vertical="top"/>
    </xf>
    <xf numFmtId="2" fontId="7" fillId="3" borderId="4" xfId="0" applyNumberFormat="1" applyFont="1" applyFill="1" applyBorder="1" applyAlignment="1">
      <alignment horizontal="right" vertical="top"/>
    </xf>
    <xf numFmtId="165" fontId="40" fillId="0" borderId="0" xfId="1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0" fontId="21" fillId="0" borderId="0" xfId="0" applyFont="1" applyAlignment="1">
      <alignment horizontal="left" indent="4"/>
    </xf>
    <xf numFmtId="167" fontId="9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167" fontId="9" fillId="3" borderId="0" xfId="0" applyNumberFormat="1" applyFont="1" applyFill="1" applyAlignment="1">
      <alignment horizontal="right" vertical="top"/>
    </xf>
    <xf numFmtId="167" fontId="7" fillId="3" borderId="0" xfId="0" applyNumberFormat="1" applyFont="1" applyFill="1" applyAlignment="1">
      <alignment horizontal="right" vertical="top"/>
    </xf>
    <xf numFmtId="170" fontId="9" fillId="3" borderId="4" xfId="1" applyNumberFormat="1" applyFont="1" applyFill="1" applyBorder="1" applyAlignment="1">
      <alignment horizontal="right" vertical="top"/>
    </xf>
    <xf numFmtId="49" fontId="11" fillId="3" borderId="4" xfId="0" applyNumberFormat="1" applyFont="1" applyFill="1" applyBorder="1" applyAlignment="1">
      <alignment horizontal="center" vertical="top"/>
    </xf>
    <xf numFmtId="2" fontId="5" fillId="3" borderId="4" xfId="0" applyNumberFormat="1" applyFont="1" applyFill="1" applyBorder="1" applyAlignment="1">
      <alignment vertical="top"/>
    </xf>
    <xf numFmtId="3" fontId="5" fillId="3" borderId="4" xfId="0" applyNumberFormat="1" applyFont="1" applyFill="1" applyBorder="1" applyAlignment="1">
      <alignment vertical="top"/>
    </xf>
    <xf numFmtId="3" fontId="12" fillId="3" borderId="6" xfId="0" applyNumberFormat="1" applyFont="1" applyFill="1" applyBorder="1" applyAlignment="1">
      <alignment vertical="top"/>
    </xf>
    <xf numFmtId="49" fontId="9" fillId="3" borderId="4" xfId="0" applyNumberFormat="1" applyFont="1" applyFill="1" applyBorder="1" applyAlignment="1">
      <alignment vertical="top"/>
    </xf>
    <xf numFmtId="2" fontId="7" fillId="3" borderId="6" xfId="0" applyNumberFormat="1" applyFont="1" applyFill="1" applyBorder="1" applyAlignment="1">
      <alignment vertical="top"/>
    </xf>
    <xf numFmtId="0" fontId="19" fillId="3" borderId="4" xfId="0" applyFont="1" applyFill="1" applyBorder="1" applyAlignment="1">
      <alignment vertical="top"/>
    </xf>
    <xf numFmtId="3" fontId="5" fillId="3" borderId="4" xfId="0" applyNumberFormat="1" applyFont="1" applyFill="1" applyBorder="1" applyAlignment="1">
      <alignment horizontal="center" vertical="top"/>
    </xf>
    <xf numFmtId="167" fontId="9" fillId="3" borderId="4" xfId="0" applyNumberFormat="1" applyFont="1" applyFill="1" applyBorder="1" applyAlignment="1">
      <alignment vertical="top"/>
    </xf>
    <xf numFmtId="3" fontId="9" fillId="3" borderId="4" xfId="0" applyNumberFormat="1" applyFont="1" applyFill="1" applyBorder="1" applyAlignment="1">
      <alignment vertical="top"/>
    </xf>
    <xf numFmtId="167" fontId="7" fillId="3" borderId="6" xfId="0" applyNumberFormat="1" applyFont="1" applyFill="1" applyBorder="1" applyAlignment="1">
      <alignment vertical="top"/>
    </xf>
    <xf numFmtId="3" fontId="7" fillId="3" borderId="6" xfId="0" applyNumberFormat="1" applyFont="1" applyFill="1" applyBorder="1" applyAlignment="1">
      <alignment vertical="top"/>
    </xf>
    <xf numFmtId="0" fontId="22" fillId="0" borderId="0" xfId="0" applyFont="1"/>
    <xf numFmtId="0" fontId="8" fillId="0" borderId="3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8" fillId="3" borderId="4" xfId="0" applyFont="1" applyFill="1" applyBorder="1" applyAlignment="1">
      <alignment vertical="top"/>
    </xf>
    <xf numFmtId="167" fontId="8" fillId="3" borderId="4" xfId="0" applyNumberFormat="1" applyFont="1" applyFill="1" applyBorder="1" applyAlignment="1">
      <alignment horizontal="right" vertical="top"/>
    </xf>
    <xf numFmtId="0" fontId="9" fillId="3" borderId="6" xfId="0" applyFont="1" applyFill="1" applyBorder="1" applyAlignment="1">
      <alignment vertical="top"/>
    </xf>
    <xf numFmtId="49" fontId="11" fillId="3" borderId="4" xfId="0" applyNumberFormat="1" applyFont="1" applyFill="1" applyBorder="1" applyAlignment="1">
      <alignment horizontal="center" vertical="top" wrapText="1"/>
    </xf>
    <xf numFmtId="2" fontId="9" fillId="0" borderId="0" xfId="0" applyNumberFormat="1" applyFont="1" applyAlignment="1">
      <alignment horizontal="right" vertical="top"/>
    </xf>
    <xf numFmtId="0" fontId="7" fillId="3" borderId="4" xfId="0" applyFont="1" applyFill="1" applyBorder="1" applyAlignment="1">
      <alignment vertical="top"/>
    </xf>
    <xf numFmtId="167" fontId="7" fillId="3" borderId="4" xfId="0" applyNumberFormat="1" applyFont="1" applyFill="1" applyBorder="1" applyAlignment="1">
      <alignment horizontal="right" vertical="top"/>
    </xf>
    <xf numFmtId="0" fontId="11" fillId="3" borderId="0" xfId="0" applyFont="1" applyFill="1" applyAlignment="1">
      <alignment horizontal="center" vertical="top" wrapText="1"/>
    </xf>
    <xf numFmtId="2" fontId="9" fillId="3" borderId="4" xfId="0" quotePrefix="1" applyNumberFormat="1" applyFont="1" applyFill="1" applyBorder="1" applyAlignment="1">
      <alignment horizontal="right" vertical="top"/>
    </xf>
    <xf numFmtId="168" fontId="9" fillId="3" borderId="4" xfId="0" applyNumberFormat="1" applyFont="1" applyFill="1" applyBorder="1" applyAlignment="1">
      <alignment horizontal="right" vertical="top"/>
    </xf>
    <xf numFmtId="3" fontId="7" fillId="3" borderId="12" xfId="0" applyNumberFormat="1" applyFont="1" applyFill="1" applyBorder="1" applyAlignment="1">
      <alignment horizontal="right" vertical="top"/>
    </xf>
    <xf numFmtId="168" fontId="7" fillId="3" borderId="4" xfId="0" applyNumberFormat="1" applyFont="1" applyFill="1" applyBorder="1" applyAlignment="1">
      <alignment horizontal="right" vertical="top"/>
    </xf>
    <xf numFmtId="0" fontId="5" fillId="3" borderId="6" xfId="0" applyFont="1" applyFill="1" applyBorder="1" applyAlignment="1">
      <alignment vertical="top"/>
    </xf>
    <xf numFmtId="0" fontId="11" fillId="3" borderId="22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vertical="top"/>
    </xf>
    <xf numFmtId="0" fontId="7" fillId="0" borderId="5" xfId="0" applyFont="1" applyBorder="1" applyAlignment="1">
      <alignment vertical="top"/>
    </xf>
    <xf numFmtId="2" fontId="7" fillId="0" borderId="0" xfId="0" applyNumberFormat="1" applyFont="1" applyAlignment="1">
      <alignment horizontal="right" vertical="top"/>
    </xf>
    <xf numFmtId="1" fontId="9" fillId="3" borderId="4" xfId="0" applyNumberFormat="1" applyFont="1" applyFill="1" applyBorder="1" applyAlignment="1">
      <alignment horizontal="right" vertical="top"/>
    </xf>
    <xf numFmtId="169" fontId="7" fillId="3" borderId="6" xfId="0" applyNumberFormat="1" applyFont="1" applyFill="1" applyBorder="1" applyAlignment="1">
      <alignment horizontal="right" vertical="top"/>
    </xf>
    <xf numFmtId="2" fontId="9" fillId="3" borderId="12" xfId="0" applyNumberFormat="1" applyFont="1" applyFill="1" applyBorder="1" applyAlignment="1">
      <alignment horizontal="right" vertical="top"/>
    </xf>
    <xf numFmtId="2" fontId="7" fillId="3" borderId="17" xfId="0" applyNumberFormat="1" applyFont="1" applyFill="1" applyBorder="1" applyAlignment="1">
      <alignment horizontal="right" vertical="top"/>
    </xf>
    <xf numFmtId="3" fontId="9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0" fontId="5" fillId="3" borderId="4" xfId="0" applyFont="1" applyFill="1" applyBorder="1" applyAlignment="1">
      <alignment horizontal="center" vertical="top"/>
    </xf>
    <xf numFmtId="0" fontId="11" fillId="3" borderId="4" xfId="0" applyFont="1" applyFill="1" applyBorder="1" applyAlignment="1">
      <alignment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vertical="top"/>
    </xf>
    <xf numFmtId="0" fontId="11" fillId="3" borderId="15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vertical="top"/>
    </xf>
    <xf numFmtId="166" fontId="7" fillId="3" borderId="17" xfId="8" applyNumberFormat="1" applyFont="1" applyFill="1" applyBorder="1" applyAlignment="1">
      <alignment horizontal="right" vertical="top"/>
    </xf>
    <xf numFmtId="167" fontId="9" fillId="3" borderId="4" xfId="0" applyNumberFormat="1" applyFont="1" applyFill="1" applyBorder="1" applyAlignment="1">
      <alignment horizontal="right"/>
    </xf>
    <xf numFmtId="0" fontId="23" fillId="0" borderId="0" xfId="0" applyFont="1"/>
    <xf numFmtId="167" fontId="14" fillId="0" borderId="0" xfId="0" applyNumberFormat="1" applyFont="1"/>
    <xf numFmtId="0" fontId="11" fillId="3" borderId="8" xfId="0" applyFont="1" applyFill="1" applyBorder="1" applyAlignment="1">
      <alignment vertical="top" wrapText="1"/>
    </xf>
    <xf numFmtId="0" fontId="16" fillId="3" borderId="4" xfId="0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25" fillId="3" borderId="4" xfId="0" applyFont="1" applyFill="1" applyBorder="1" applyAlignment="1">
      <alignment horizontal="center" vertical="top" wrapText="1"/>
    </xf>
    <xf numFmtId="0" fontId="5" fillId="0" borderId="0" xfId="0" applyFont="1"/>
    <xf numFmtId="2" fontId="1" fillId="3" borderId="4" xfId="0" applyNumberFormat="1" applyFont="1" applyFill="1" applyBorder="1" applyAlignment="1">
      <alignment horizontal="right" vertical="top"/>
    </xf>
    <xf numFmtId="2" fontId="26" fillId="3" borderId="6" xfId="0" applyNumberFormat="1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167" fontId="9" fillId="3" borderId="12" xfId="0" applyNumberFormat="1" applyFont="1" applyFill="1" applyBorder="1" applyAlignment="1">
      <alignment horizontal="right" vertical="top"/>
    </xf>
    <xf numFmtId="1" fontId="9" fillId="3" borderId="12" xfId="0" applyNumberFormat="1" applyFont="1" applyFill="1" applyBorder="1" applyAlignment="1">
      <alignment horizontal="right" vertical="top"/>
    </xf>
    <xf numFmtId="167" fontId="7" fillId="3" borderId="17" xfId="0" applyNumberFormat="1" applyFont="1" applyFill="1" applyBorder="1" applyAlignment="1">
      <alignment horizontal="right" vertical="top"/>
    </xf>
    <xf numFmtId="1" fontId="7" fillId="3" borderId="17" xfId="0" applyNumberFormat="1" applyFont="1" applyFill="1" applyBorder="1" applyAlignment="1">
      <alignment horizontal="right" vertical="top"/>
    </xf>
    <xf numFmtId="2" fontId="5" fillId="3" borderId="12" xfId="0" applyNumberFormat="1" applyFont="1" applyFill="1" applyBorder="1" applyAlignment="1">
      <alignment vertical="top"/>
    </xf>
    <xf numFmtId="164" fontId="0" fillId="0" borderId="0" xfId="0" applyNumberFormat="1"/>
    <xf numFmtId="171" fontId="40" fillId="4" borderId="0" xfId="1" applyNumberFormat="1" applyFill="1"/>
    <xf numFmtId="0" fontId="27" fillId="0" borderId="0" xfId="0" applyFont="1"/>
    <xf numFmtId="0" fontId="12" fillId="3" borderId="24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textRotation="90" wrapText="1"/>
    </xf>
    <xf numFmtId="0" fontId="12" fillId="3" borderId="24" xfId="0" applyFont="1" applyFill="1" applyBorder="1" applyAlignment="1">
      <alignment vertical="center" textRotation="90"/>
    </xf>
    <xf numFmtId="0" fontId="28" fillId="0" borderId="0" xfId="0" applyFont="1" applyAlignment="1">
      <alignment horizontal="center" vertical="center" wrapText="1"/>
    </xf>
    <xf numFmtId="0" fontId="29" fillId="0" borderId="0" xfId="0" applyFont="1"/>
    <xf numFmtId="0" fontId="9" fillId="3" borderId="27" xfId="0" applyFont="1" applyFill="1" applyBorder="1" applyAlignment="1">
      <alignment horizontal="center" vertical="center" wrapText="1"/>
    </xf>
    <xf numFmtId="0" fontId="30" fillId="3" borderId="30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31" fillId="3" borderId="0" xfId="0" applyFont="1" applyFill="1" applyAlignment="1">
      <alignment vertical="center"/>
    </xf>
    <xf numFmtId="0" fontId="30" fillId="3" borderId="0" xfId="0" applyFont="1" applyFill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 wrapText="1"/>
    </xf>
    <xf numFmtId="166" fontId="29" fillId="0" borderId="0" xfId="8" applyNumberFormat="1" applyFont="1"/>
    <xf numFmtId="0" fontId="9" fillId="3" borderId="21" xfId="0" applyFont="1" applyFill="1" applyBorder="1" applyAlignment="1">
      <alignment horizontal="center" vertical="center" wrapText="1"/>
    </xf>
    <xf numFmtId="0" fontId="30" fillId="3" borderId="21" xfId="0" applyFont="1" applyFill="1" applyBorder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 wrapText="1"/>
    </xf>
    <xf numFmtId="0" fontId="31" fillId="3" borderId="22" xfId="0" applyFont="1" applyFill="1" applyBorder="1" applyAlignment="1">
      <alignment horizontal="center" vertical="center" wrapText="1"/>
    </xf>
    <xf numFmtId="0" fontId="31" fillId="3" borderId="22" xfId="0" applyFont="1" applyFill="1" applyBorder="1" applyAlignment="1">
      <alignment vertical="center"/>
    </xf>
    <xf numFmtId="0" fontId="30" fillId="3" borderId="22" xfId="0" applyFont="1" applyFill="1" applyBorder="1" applyAlignment="1">
      <alignment horizontal="center" vertical="center" wrapText="1"/>
    </xf>
    <xf numFmtId="0" fontId="31" fillId="3" borderId="21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30" fillId="3" borderId="23" xfId="0" applyFont="1" applyFill="1" applyBorder="1" applyAlignment="1">
      <alignment horizontal="center" vertical="center" wrapText="1"/>
    </xf>
    <xf numFmtId="0" fontId="30" fillId="3" borderId="31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vertical="center"/>
    </xf>
    <xf numFmtId="0" fontId="32" fillId="3" borderId="21" xfId="0" applyFont="1" applyFill="1" applyBorder="1" applyAlignment="1">
      <alignment vertical="top"/>
    </xf>
    <xf numFmtId="0" fontId="33" fillId="3" borderId="21" xfId="0" applyFont="1" applyFill="1" applyBorder="1" applyAlignment="1">
      <alignment vertical="top"/>
    </xf>
    <xf numFmtId="0" fontId="33" fillId="3" borderId="23" xfId="0" applyFont="1" applyFill="1" applyBorder="1" applyAlignment="1">
      <alignment vertical="top"/>
    </xf>
    <xf numFmtId="0" fontId="33" fillId="3" borderId="22" xfId="0" applyFont="1" applyFill="1" applyBorder="1" applyAlignment="1">
      <alignment vertical="top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36" fillId="0" borderId="0" xfId="6" applyFont="1"/>
    <xf numFmtId="0" fontId="1" fillId="0" borderId="0" xfId="6" applyFont="1"/>
    <xf numFmtId="0" fontId="24" fillId="0" borderId="3" xfId="6" applyFont="1" applyBorder="1" applyAlignment="1">
      <alignment vertical="center" wrapText="1"/>
    </xf>
    <xf numFmtId="0" fontId="37" fillId="0" borderId="3" xfId="6" applyFont="1" applyBorder="1" applyAlignment="1">
      <alignment horizontal="center" vertical="center" textRotation="90"/>
    </xf>
    <xf numFmtId="0" fontId="37" fillId="0" borderId="3" xfId="6" applyFont="1" applyBorder="1" applyAlignment="1">
      <alignment horizontal="center" vertical="center" wrapText="1"/>
    </xf>
    <xf numFmtId="0" fontId="5" fillId="3" borderId="4" xfId="6" applyFont="1" applyFill="1" applyBorder="1" applyAlignment="1">
      <alignment vertical="center" wrapText="1"/>
    </xf>
    <xf numFmtId="167" fontId="24" fillId="3" borderId="4" xfId="6" applyNumberFormat="1" applyFont="1" applyFill="1" applyBorder="1" applyAlignment="1">
      <alignment vertical="center"/>
    </xf>
    <xf numFmtId="3" fontId="24" fillId="3" borderId="4" xfId="6" applyNumberFormat="1" applyFont="1" applyFill="1" applyBorder="1" applyAlignment="1">
      <alignment vertical="center" wrapText="1"/>
    </xf>
    <xf numFmtId="167" fontId="24" fillId="0" borderId="4" xfId="6" applyNumberFormat="1" applyFont="1" applyBorder="1" applyAlignment="1">
      <alignment vertical="center"/>
    </xf>
    <xf numFmtId="167" fontId="24" fillId="3" borderId="4" xfId="6" applyNumberFormat="1" applyFont="1" applyFill="1" applyBorder="1" applyAlignment="1">
      <alignment horizontal="right"/>
    </xf>
    <xf numFmtId="0" fontId="12" fillId="3" borderId="6" xfId="6" applyFont="1" applyFill="1" applyBorder="1" applyAlignment="1">
      <alignment vertical="center" wrapText="1"/>
    </xf>
    <xf numFmtId="167" fontId="37" fillId="3" borderId="6" xfId="6" applyNumberFormat="1" applyFont="1" applyFill="1" applyBorder="1" applyAlignment="1">
      <alignment vertical="center"/>
    </xf>
    <xf numFmtId="3" fontId="37" fillId="3" borderId="6" xfId="6" applyNumberFormat="1" applyFont="1" applyFill="1" applyBorder="1" applyAlignment="1">
      <alignment vertical="center" wrapText="1"/>
    </xf>
    <xf numFmtId="167" fontId="37" fillId="0" borderId="6" xfId="6" applyNumberFormat="1" applyFont="1" applyBorder="1" applyAlignment="1">
      <alignment vertical="center"/>
    </xf>
    <xf numFmtId="172" fontId="0" fillId="0" borderId="0" xfId="0" applyNumberFormat="1"/>
    <xf numFmtId="0" fontId="35" fillId="0" borderId="0" xfId="0" applyFont="1" applyAlignment="1">
      <alignment horizontal="center" wrapText="1"/>
    </xf>
    <xf numFmtId="49" fontId="38" fillId="0" borderId="19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top"/>
    </xf>
    <xf numFmtId="3" fontId="7" fillId="0" borderId="6" xfId="0" applyNumberFormat="1" applyFont="1" applyBorder="1" applyAlignment="1">
      <alignment vertical="top"/>
    </xf>
    <xf numFmtId="169" fontId="7" fillId="0" borderId="6" xfId="0" applyNumberFormat="1" applyFont="1" applyBorder="1" applyAlignment="1">
      <alignment vertical="top"/>
    </xf>
    <xf numFmtId="0" fontId="7" fillId="3" borderId="0" xfId="0" applyFont="1" applyFill="1" applyAlignment="1">
      <alignment vertical="top"/>
    </xf>
    <xf numFmtId="0" fontId="36" fillId="0" borderId="0" xfId="0" applyFont="1"/>
    <xf numFmtId="0" fontId="24" fillId="0" borderId="3" xfId="0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 textRotation="90" wrapText="1"/>
    </xf>
    <xf numFmtId="0" fontId="37" fillId="0" borderId="3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167" fontId="24" fillId="3" borderId="4" xfId="0" applyNumberFormat="1" applyFont="1" applyFill="1" applyBorder="1" applyAlignment="1">
      <alignment vertical="center"/>
    </xf>
    <xf numFmtId="3" fontId="24" fillId="0" borderId="4" xfId="0" applyNumberFormat="1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167" fontId="24" fillId="3" borderId="4" xfId="0" applyNumberFormat="1" applyFont="1" applyFill="1" applyBorder="1" applyAlignment="1">
      <alignment horizontal="right"/>
    </xf>
    <xf numFmtId="0" fontId="12" fillId="3" borderId="6" xfId="0" applyFont="1" applyFill="1" applyBorder="1" applyAlignment="1">
      <alignment vertical="center" wrapText="1"/>
    </xf>
    <xf numFmtId="167" fontId="37" fillId="3" borderId="6" xfId="0" applyNumberFormat="1" applyFont="1" applyFill="1" applyBorder="1" applyAlignment="1">
      <alignment vertical="center"/>
    </xf>
    <xf numFmtId="3" fontId="37" fillId="0" borderId="6" xfId="0" applyNumberFormat="1" applyFont="1" applyBorder="1" applyAlignment="1">
      <alignment vertical="center"/>
    </xf>
    <xf numFmtId="0" fontId="14" fillId="4" borderId="14" xfId="0" applyFont="1" applyFill="1" applyBorder="1"/>
    <xf numFmtId="0" fontId="0" fillId="0" borderId="29" xfId="0" applyBorder="1"/>
    <xf numFmtId="171" fontId="40" fillId="0" borderId="29" xfId="1" applyNumberFormat="1" applyBorder="1"/>
    <xf numFmtId="0" fontId="0" fillId="0" borderId="33" xfId="0" applyBorder="1"/>
    <xf numFmtId="171" fontId="40" fillId="0" borderId="33" xfId="1" applyNumberFormat="1" applyBorder="1"/>
    <xf numFmtId="0" fontId="0" fillId="0" borderId="34" xfId="0" applyBorder="1"/>
    <xf numFmtId="171" fontId="40" fillId="0" borderId="34" xfId="1" applyNumberFormat="1" applyBorder="1"/>
    <xf numFmtId="0" fontId="14" fillId="0" borderId="5" xfId="0" applyFont="1" applyBorder="1"/>
    <xf numFmtId="0" fontId="14" fillId="0" borderId="35" xfId="0" applyFont="1" applyBorder="1"/>
    <xf numFmtId="0" fontId="0" fillId="4" borderId="12" xfId="0" applyFill="1" applyBorder="1"/>
    <xf numFmtId="0" fontId="0" fillId="4" borderId="11" xfId="0" applyFill="1" applyBorder="1"/>
    <xf numFmtId="171" fontId="40" fillId="4" borderId="33" xfId="1" applyNumberFormat="1" applyFill="1" applyBorder="1"/>
    <xf numFmtId="171" fontId="40" fillId="4" borderId="12" xfId="1" applyNumberFormat="1" applyFill="1" applyBorder="1"/>
    <xf numFmtId="0" fontId="0" fillId="4" borderId="17" xfId="0" applyFill="1" applyBorder="1"/>
    <xf numFmtId="0" fontId="0" fillId="4" borderId="36" xfId="0" applyFill="1" applyBorder="1"/>
    <xf numFmtId="171" fontId="40" fillId="4" borderId="37" xfId="1" applyNumberFormat="1" applyFill="1" applyBorder="1"/>
    <xf numFmtId="171" fontId="40" fillId="4" borderId="17" xfId="1" applyNumberFormat="1" applyFill="1" applyBorder="1"/>
    <xf numFmtId="171" fontId="40" fillId="0" borderId="0" xfId="1" applyNumberFormat="1"/>
    <xf numFmtId="0" fontId="39" fillId="0" borderId="14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39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top" wrapText="1"/>
    </xf>
    <xf numFmtId="0" fontId="39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top" wrapText="1"/>
    </xf>
    <xf numFmtId="3" fontId="6" fillId="0" borderId="0" xfId="0" applyNumberFormat="1" applyFont="1"/>
    <xf numFmtId="0" fontId="11" fillId="3" borderId="8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2" fontId="9" fillId="0" borderId="0" xfId="0" applyNumberFormat="1" applyFont="1" applyFill="1" applyBorder="1" applyAlignment="1">
      <alignment horizontal="right" vertical="top"/>
    </xf>
    <xf numFmtId="0" fontId="11" fillId="3" borderId="8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167" fontId="9" fillId="8" borderId="4" xfId="0" applyNumberFormat="1" applyFont="1" applyFill="1" applyBorder="1" applyAlignment="1">
      <alignment horizontal="right" vertical="top"/>
    </xf>
    <xf numFmtId="3" fontId="9" fillId="0" borderId="4" xfId="0" applyNumberFormat="1" applyFont="1" applyFill="1" applyBorder="1" applyAlignment="1">
      <alignment horizontal="right" vertical="top"/>
    </xf>
    <xf numFmtId="3" fontId="7" fillId="0" borderId="6" xfId="0" applyNumberFormat="1" applyFont="1" applyFill="1" applyBorder="1" applyAlignment="1">
      <alignment horizontal="right" vertical="top"/>
    </xf>
    <xf numFmtId="0" fontId="0" fillId="0" borderId="0" xfId="0" applyFill="1"/>
    <xf numFmtId="3" fontId="9" fillId="8" borderId="4" xfId="0" applyNumberFormat="1" applyFont="1" applyFill="1" applyBorder="1" applyAlignment="1">
      <alignment vertical="top"/>
    </xf>
    <xf numFmtId="3" fontId="7" fillId="8" borderId="6" xfId="0" applyNumberFormat="1" applyFont="1" applyFill="1" applyBorder="1" applyAlignment="1">
      <alignment vertical="top"/>
    </xf>
    <xf numFmtId="3" fontId="7" fillId="0" borderId="17" xfId="0" applyNumberFormat="1" applyFont="1" applyFill="1" applyBorder="1" applyAlignment="1">
      <alignment horizontal="right" vertical="top"/>
    </xf>
    <xf numFmtId="169" fontId="7" fillId="8" borderId="6" xfId="0" applyNumberFormat="1" applyFont="1" applyFill="1" applyBorder="1" applyAlignment="1">
      <alignment vertical="top"/>
    </xf>
    <xf numFmtId="167" fontId="9" fillId="0" borderId="4" xfId="0" applyNumberFormat="1" applyFont="1" applyFill="1" applyBorder="1" applyAlignment="1">
      <alignment horizontal="right" vertical="top"/>
    </xf>
    <xf numFmtId="167" fontId="7" fillId="0" borderId="6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2" fontId="9" fillId="0" borderId="11" xfId="0" applyNumberFormat="1" applyFont="1" applyFill="1" applyBorder="1" applyAlignment="1">
      <alignment horizontal="right" vertical="top" wrapText="1"/>
    </xf>
    <xf numFmtId="2" fontId="9" fillId="0" borderId="4" xfId="0" applyNumberFormat="1" applyFont="1" applyFill="1" applyBorder="1" applyAlignment="1">
      <alignment horizontal="right" vertical="top" wrapText="1"/>
    </xf>
    <xf numFmtId="2" fontId="9" fillId="0" borderId="10" xfId="0" applyNumberFormat="1" applyFont="1" applyFill="1" applyBorder="1" applyAlignment="1">
      <alignment horizontal="right" vertical="top" wrapText="1"/>
    </xf>
    <xf numFmtId="2" fontId="7" fillId="0" borderId="13" xfId="0" applyNumberFormat="1" applyFont="1" applyFill="1" applyBorder="1" applyAlignment="1">
      <alignment horizontal="right" vertical="top" wrapText="1"/>
    </xf>
    <xf numFmtId="2" fontId="7" fillId="0" borderId="6" xfId="0" applyNumberFormat="1" applyFont="1" applyFill="1" applyBorder="1" applyAlignment="1">
      <alignment horizontal="right" vertical="top" wrapText="1"/>
    </xf>
    <xf numFmtId="169" fontId="9" fillId="0" borderId="4" xfId="0" applyNumberFormat="1" applyFont="1" applyFill="1" applyBorder="1" applyAlignment="1">
      <alignment horizontal="right" vertical="top"/>
    </xf>
    <xf numFmtId="169" fontId="7" fillId="0" borderId="17" xfId="0" applyNumberFormat="1" applyFont="1" applyFill="1" applyBorder="1" applyAlignment="1">
      <alignment horizontal="right" vertical="top"/>
    </xf>
    <xf numFmtId="167" fontId="9" fillId="0" borderId="0" xfId="0" applyNumberFormat="1" applyFont="1" applyFill="1" applyAlignment="1">
      <alignment horizontal="right" vertical="top"/>
    </xf>
    <xf numFmtId="167" fontId="7" fillId="0" borderId="0" xfId="0" applyNumberFormat="1" applyFont="1" applyFill="1" applyAlignment="1">
      <alignment horizontal="right" vertical="top"/>
    </xf>
    <xf numFmtId="0" fontId="7" fillId="0" borderId="0" xfId="0" applyFont="1" applyFill="1" applyAlignment="1">
      <alignment horizontal="center" vertical="top"/>
    </xf>
    <xf numFmtId="2" fontId="5" fillId="0" borderId="4" xfId="0" applyNumberFormat="1" applyFont="1" applyFill="1" applyBorder="1" applyAlignment="1">
      <alignment vertical="top"/>
    </xf>
    <xf numFmtId="3" fontId="5" fillId="0" borderId="4" xfId="0" applyNumberFormat="1" applyFont="1" applyFill="1" applyBorder="1" applyAlignment="1">
      <alignment vertical="top"/>
    </xf>
    <xf numFmtId="3" fontId="12" fillId="0" borderId="6" xfId="0" applyNumberFormat="1" applyFont="1" applyFill="1" applyBorder="1" applyAlignment="1">
      <alignment vertical="top"/>
    </xf>
    <xf numFmtId="3" fontId="9" fillId="0" borderId="4" xfId="0" applyNumberFormat="1" applyFont="1" applyFill="1" applyBorder="1" applyAlignment="1">
      <alignment vertical="top"/>
    </xf>
    <xf numFmtId="3" fontId="7" fillId="0" borderId="6" xfId="0" applyNumberFormat="1" applyFont="1" applyFill="1" applyBorder="1" applyAlignment="1">
      <alignment vertical="top"/>
    </xf>
    <xf numFmtId="2" fontId="9" fillId="0" borderId="4" xfId="0" applyNumberFormat="1" applyFont="1" applyFill="1" applyBorder="1" applyAlignment="1">
      <alignment horizontal="right" vertical="top"/>
    </xf>
    <xf numFmtId="2" fontId="7" fillId="0" borderId="6" xfId="0" applyNumberFormat="1" applyFont="1" applyFill="1" applyBorder="1" applyAlignment="1">
      <alignment horizontal="right" vertical="top"/>
    </xf>
    <xf numFmtId="2" fontId="9" fillId="0" borderId="12" xfId="0" applyNumberFormat="1" applyFont="1" applyFill="1" applyBorder="1" applyAlignment="1">
      <alignment horizontal="right" vertical="top"/>
    </xf>
    <xf numFmtId="2" fontId="7" fillId="0" borderId="17" xfId="0" applyNumberFormat="1" applyFont="1" applyFill="1" applyBorder="1" applyAlignment="1">
      <alignment horizontal="right" vertical="top"/>
    </xf>
    <xf numFmtId="0" fontId="9" fillId="0" borderId="4" xfId="0" applyFont="1" applyFill="1" applyBorder="1" applyAlignment="1">
      <alignment horizontal="right" vertical="top"/>
    </xf>
    <xf numFmtId="1" fontId="9" fillId="0" borderId="4" xfId="0" applyNumberFormat="1" applyFont="1" applyFill="1" applyBorder="1" applyAlignment="1">
      <alignment horizontal="right" vertical="top"/>
    </xf>
    <xf numFmtId="3" fontId="7" fillId="0" borderId="4" xfId="0" applyNumberFormat="1" applyFont="1" applyFill="1" applyBorder="1" applyAlignment="1">
      <alignment horizontal="right" vertical="top"/>
    </xf>
    <xf numFmtId="167" fontId="7" fillId="0" borderId="4" xfId="0" applyNumberFormat="1" applyFont="1" applyFill="1" applyBorder="1" applyAlignment="1">
      <alignment horizontal="right" vertical="top"/>
    </xf>
    <xf numFmtId="0" fontId="5" fillId="0" borderId="4" xfId="0" applyFont="1" applyFill="1" applyBorder="1" applyAlignment="1">
      <alignment vertical="top" wrapText="1"/>
    </xf>
    <xf numFmtId="167" fontId="9" fillId="0" borderId="4" xfId="0" applyNumberFormat="1" applyFont="1" applyFill="1" applyBorder="1" applyAlignment="1">
      <alignment horizontal="right" vertical="top" wrapText="1"/>
    </xf>
    <xf numFmtId="0" fontId="7" fillId="0" borderId="6" xfId="0" applyFont="1" applyFill="1" applyBorder="1" applyAlignment="1">
      <alignment vertical="top" wrapText="1"/>
    </xf>
    <xf numFmtId="167" fontId="7" fillId="0" borderId="6" xfId="0" applyNumberFormat="1" applyFont="1" applyFill="1" applyBorder="1" applyAlignment="1">
      <alignment horizontal="right" vertical="top" wrapText="1"/>
    </xf>
    <xf numFmtId="0" fontId="5" fillId="0" borderId="25" xfId="0" applyFont="1" applyFill="1" applyBorder="1" applyAlignment="1">
      <alignment vertical="top"/>
    </xf>
    <xf numFmtId="0" fontId="5" fillId="0" borderId="25" xfId="0" applyFont="1" applyFill="1" applyBorder="1" applyAlignment="1">
      <alignment horizontal="right" vertical="top"/>
    </xf>
    <xf numFmtId="167" fontId="5" fillId="0" borderId="25" xfId="0" applyNumberFormat="1" applyFont="1" applyFill="1" applyBorder="1" applyAlignment="1">
      <alignment horizontal="right" vertical="top"/>
    </xf>
    <xf numFmtId="0" fontId="12" fillId="0" borderId="25" xfId="0" applyFont="1" applyFill="1" applyBorder="1" applyAlignment="1">
      <alignment vertical="top"/>
    </xf>
    <xf numFmtId="3" fontId="12" fillId="0" borderId="25" xfId="0" applyNumberFormat="1" applyFont="1" applyFill="1" applyBorder="1" applyAlignment="1">
      <alignment horizontal="right" vertical="top"/>
    </xf>
    <xf numFmtId="166" fontId="12" fillId="0" borderId="25" xfId="0" applyNumberFormat="1" applyFont="1" applyFill="1" applyBorder="1" applyAlignment="1">
      <alignment horizontal="right" vertical="top"/>
    </xf>
    <xf numFmtId="167" fontId="12" fillId="0" borderId="25" xfId="0" applyNumberFormat="1" applyFont="1" applyFill="1" applyBorder="1" applyAlignment="1">
      <alignment horizontal="right" vertical="top"/>
    </xf>
    <xf numFmtId="0" fontId="12" fillId="0" borderId="4" xfId="0" applyFont="1" applyFill="1" applyBorder="1" applyAlignment="1">
      <alignment vertical="top"/>
    </xf>
    <xf numFmtId="3" fontId="12" fillId="0" borderId="4" xfId="0" applyNumberFormat="1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173" fontId="40" fillId="0" borderId="24" xfId="1" applyNumberFormat="1" applyFill="1" applyBorder="1"/>
    <xf numFmtId="166" fontId="9" fillId="0" borderId="28" xfId="0" applyNumberFormat="1" applyFont="1" applyFill="1" applyBorder="1" applyAlignment="1">
      <alignment horizontal="center" vertical="center" wrapText="1"/>
    </xf>
    <xf numFmtId="166" fontId="9" fillId="0" borderId="23" xfId="0" applyNumberFormat="1" applyFont="1" applyFill="1" applyBorder="1" applyAlignment="1">
      <alignment horizontal="center" vertical="center" wrapText="1"/>
    </xf>
    <xf numFmtId="167" fontId="24" fillId="0" borderId="4" xfId="0" applyNumberFormat="1" applyFont="1" applyFill="1" applyBorder="1" applyAlignment="1">
      <alignment vertical="center"/>
    </xf>
    <xf numFmtId="171" fontId="40" fillId="0" borderId="33" xfId="1" applyNumberFormat="1" applyFill="1" applyBorder="1"/>
    <xf numFmtId="0" fontId="0" fillId="0" borderId="0" xfId="0" applyAlignment="1">
      <alignment horizontal="center" wrapText="1"/>
    </xf>
    <xf numFmtId="0" fontId="0" fillId="4" borderId="0" xfId="0" applyFill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0" fontId="0" fillId="4" borderId="6" xfId="0" applyFill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/>
    </xf>
    <xf numFmtId="0" fontId="7" fillId="5" borderId="16" xfId="0" applyFont="1" applyFill="1" applyBorder="1" applyAlignment="1">
      <alignment horizontal="center" vertical="top"/>
    </xf>
    <xf numFmtId="0" fontId="7" fillId="6" borderId="16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7" fillId="6" borderId="8" xfId="0" applyFont="1" applyFill="1" applyBorder="1" applyAlignment="1">
      <alignment horizontal="center" vertical="top"/>
    </xf>
    <xf numFmtId="0" fontId="7" fillId="6" borderId="4" xfId="0" applyFont="1" applyFill="1" applyBorder="1" applyAlignment="1">
      <alignment horizontal="center" vertical="top"/>
    </xf>
    <xf numFmtId="0" fontId="0" fillId="4" borderId="0" xfId="0" applyFill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18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9" fillId="3" borderId="12" xfId="0" applyFont="1" applyFill="1" applyBorder="1" applyAlignment="1">
      <alignment horizontal="right" vertical="top"/>
    </xf>
    <xf numFmtId="0" fontId="8" fillId="3" borderId="12" xfId="0" applyFont="1" applyFill="1" applyBorder="1" applyAlignment="1">
      <alignment vertical="top"/>
    </xf>
    <xf numFmtId="0" fontId="9" fillId="3" borderId="20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9" fillId="3" borderId="6" xfId="0" applyFont="1" applyFill="1" applyBorder="1" applyAlignment="1">
      <alignment horizontal="center" vertical="top"/>
    </xf>
    <xf numFmtId="0" fontId="9" fillId="3" borderId="12" xfId="0" applyFont="1" applyFill="1" applyBorder="1" applyAlignment="1">
      <alignment vertical="top"/>
    </xf>
    <xf numFmtId="0" fontId="9" fillId="3" borderId="17" xfId="0" applyFont="1" applyFill="1" applyBorder="1" applyAlignment="1">
      <alignment vertical="top"/>
    </xf>
    <xf numFmtId="0" fontId="9" fillId="3" borderId="4" xfId="0" applyFont="1" applyFill="1" applyBorder="1" applyAlignment="1">
      <alignment horizontal="center" vertical="top"/>
    </xf>
    <xf numFmtId="0" fontId="9" fillId="0" borderId="12" xfId="0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0" fontId="8" fillId="3" borderId="16" xfId="0" applyFont="1" applyFill="1" applyBorder="1" applyAlignment="1">
      <alignment vertical="top"/>
    </xf>
    <xf numFmtId="0" fontId="5" fillId="3" borderId="17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0" fillId="0" borderId="4" xfId="0" applyBorder="1" applyAlignment="1">
      <alignment wrapText="1"/>
    </xf>
    <xf numFmtId="0" fontId="12" fillId="0" borderId="3" xfId="0" applyFont="1" applyBorder="1" applyAlignment="1">
      <alignment horizontal="center" vertical="top"/>
    </xf>
    <xf numFmtId="0" fontId="11" fillId="3" borderId="16" xfId="0" applyFont="1" applyFill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33" fillId="3" borderId="21" xfId="0" applyFont="1" applyFill="1" applyBorder="1" applyAlignment="1">
      <alignment vertical="top"/>
    </xf>
    <xf numFmtId="0" fontId="33" fillId="3" borderId="22" xfId="0" applyFont="1" applyFill="1" applyBorder="1" applyAlignment="1">
      <alignment vertical="top"/>
    </xf>
    <xf numFmtId="0" fontId="33" fillId="3" borderId="23" xfId="0" applyFont="1" applyFill="1" applyBorder="1" applyAlignment="1">
      <alignment vertical="top"/>
    </xf>
    <xf numFmtId="0" fontId="31" fillId="3" borderId="21" xfId="0" applyFont="1" applyFill="1" applyBorder="1" applyAlignment="1">
      <alignment horizontal="center" vertical="center" wrapText="1"/>
    </xf>
    <xf numFmtId="0" fontId="31" fillId="3" borderId="22" xfId="0" applyFont="1" applyFill="1" applyBorder="1" applyAlignment="1">
      <alignment horizontal="center" vertical="center" wrapText="1"/>
    </xf>
    <xf numFmtId="0" fontId="30" fillId="3" borderId="22" xfId="0" applyFont="1" applyFill="1" applyBorder="1" applyAlignment="1">
      <alignment horizontal="center" vertical="center" wrapText="1"/>
    </xf>
    <xf numFmtId="0" fontId="30" fillId="3" borderId="23" xfId="0" applyFont="1" applyFill="1" applyBorder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0" fillId="3" borderId="30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21" xfId="0" applyFont="1" applyFill="1" applyBorder="1" applyAlignment="1">
      <alignment horizontal="center" vertical="center" wrapText="1"/>
    </xf>
    <xf numFmtId="0" fontId="30" fillId="3" borderId="27" xfId="0" applyFont="1" applyFill="1" applyBorder="1" applyAlignment="1">
      <alignment horizontal="center" vertical="center" wrapText="1"/>
    </xf>
    <xf numFmtId="0" fontId="30" fillId="3" borderId="32" xfId="0" applyFont="1" applyFill="1" applyBorder="1" applyAlignment="1">
      <alignment horizontal="center" vertical="center" wrapText="1"/>
    </xf>
    <xf numFmtId="0" fontId="31" fillId="3" borderId="32" xfId="0" applyFont="1" applyFill="1" applyBorder="1" applyAlignment="1">
      <alignment horizontal="center" vertical="center" wrapText="1"/>
    </xf>
    <xf numFmtId="0" fontId="31" fillId="3" borderId="28" xfId="0" applyFont="1" applyFill="1" applyBorder="1" applyAlignment="1">
      <alignment horizontal="center" vertical="center" wrapText="1"/>
    </xf>
    <xf numFmtId="0" fontId="31" fillId="3" borderId="27" xfId="0" applyFont="1" applyFill="1" applyBorder="1" applyAlignment="1">
      <alignment horizontal="center" vertical="center" wrapText="1"/>
    </xf>
    <xf numFmtId="0" fontId="30" fillId="3" borderId="28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textRotation="90" wrapText="1"/>
    </xf>
    <xf numFmtId="0" fontId="12" fillId="3" borderId="24" xfId="0" applyFont="1" applyFill="1" applyBorder="1" applyAlignment="1">
      <alignment horizontal="center" vertical="center" textRotation="90"/>
    </xf>
    <xf numFmtId="0" fontId="35" fillId="0" borderId="0" xfId="6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12">
    <cellStyle name="Migliaia" xfId="1" builtinId="3"/>
    <cellStyle name="Migliaia 2" xfId="2" xr:uid="{00000000-0005-0000-0000-000001000000}"/>
    <cellStyle name="Normal 2" xfId="3" xr:uid="{00000000-0005-0000-0000-000002000000}"/>
    <cellStyle name="Normal 2 2" xfId="4" xr:uid="{00000000-0005-0000-0000-000003000000}"/>
    <cellStyle name="Normal 3" xfId="5" xr:uid="{00000000-0005-0000-0000-000004000000}"/>
    <cellStyle name="Normale" xfId="0" builtinId="0"/>
    <cellStyle name="Normale 2" xfId="6" xr:uid="{00000000-0005-0000-0000-000006000000}"/>
    <cellStyle name="Normale 3" xfId="7" xr:uid="{00000000-0005-0000-0000-000007000000}"/>
    <cellStyle name="Percentuale" xfId="8" builtinId="5"/>
    <cellStyle name="Percentuale 2" xfId="9" xr:uid="{00000000-0005-0000-0000-000009000000}"/>
    <cellStyle name="T_fiancata" xfId="10" xr:uid="{00000000-0005-0000-0000-00000A000000}"/>
    <cellStyle name="T_intestazione bassa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Tasso di fecondità totale - Anni 1998 - 2021</a:t>
            </a:r>
          </a:p>
        </c:rich>
      </c:tx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020242914979768E-2"/>
          <c:y val="0.13924072148301753"/>
          <c:w val="0.88663967611336358"/>
          <c:h val="0.72152010223018481"/>
        </c:manualLayout>
      </c:layout>
      <c:lineChart>
        <c:grouping val="standard"/>
        <c:varyColors val="0"/>
        <c:ser>
          <c:idx val="0"/>
          <c:order val="0"/>
          <c:tx>
            <c:strRef>
              <c:f>'Grafico 1'!$B$4</c:f>
              <c:strCache>
                <c:ptCount val="1"/>
                <c:pt idx="0">
                  <c:v>Tasso di fecondità totale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1"/>
              </a:solidFill>
              <a:round/>
            </a:ln>
          </c:spPr>
          <c:marker>
            <c:symbol val="none"/>
          </c:marker>
          <c:cat>
            <c:numRef>
              <c:f>'Grafico 1'!$A$10:$A$33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'Grafico 1'!$B$10:$B$33</c:f>
              <c:numCache>
                <c:formatCode>#,##0.00</c:formatCode>
                <c:ptCount val="24"/>
                <c:pt idx="0">
                  <c:v>1.2039000000000002</c:v>
                </c:pt>
                <c:pt idx="1">
                  <c:v>1.2329052235009574</c:v>
                </c:pt>
                <c:pt idx="2">
                  <c:v>1.2565006114495847</c:v>
                </c:pt>
                <c:pt idx="3">
                  <c:v>1.2509836673196819</c:v>
                </c:pt>
                <c:pt idx="4">
                  <c:v>1.26979075447943</c:v>
                </c:pt>
                <c:pt idx="5">
                  <c:v>1.2892618468402821</c:v>
                </c:pt>
                <c:pt idx="6">
                  <c:v>1.3423081539275896</c:v>
                </c:pt>
                <c:pt idx="7">
                  <c:v>1.3372014654613902</c:v>
                </c:pt>
                <c:pt idx="8">
                  <c:v>1.3728820864629481</c:v>
                </c:pt>
                <c:pt idx="9">
                  <c:v>1.4004236887346915</c:v>
                </c:pt>
                <c:pt idx="10">
                  <c:v>1.4472500930927854</c:v>
                </c:pt>
                <c:pt idx="11">
                  <c:v>1.4492079576698873</c:v>
                </c:pt>
                <c:pt idx="12">
                  <c:v>1.4551226507482289</c:v>
                </c:pt>
                <c:pt idx="13">
                  <c:v>1.4372220839817058</c:v>
                </c:pt>
                <c:pt idx="14">
                  <c:v>1.4162980922326329</c:v>
                </c:pt>
                <c:pt idx="15">
                  <c:v>1.3861584043848501</c:v>
                </c:pt>
                <c:pt idx="16">
                  <c:v>1.3685828051875699</c:v>
                </c:pt>
                <c:pt idx="17">
                  <c:v>1.35</c:v>
                </c:pt>
                <c:pt idx="18">
                  <c:v>1.34</c:v>
                </c:pt>
                <c:pt idx="19">
                  <c:v>1.34</c:v>
                </c:pt>
                <c:pt idx="20">
                  <c:v>1.32</c:v>
                </c:pt>
                <c:pt idx="21">
                  <c:v>1.22</c:v>
                </c:pt>
                <c:pt idx="22">
                  <c:v>1.24</c:v>
                </c:pt>
                <c:pt idx="23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8-4628-857B-24BF507FB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112576"/>
        <c:axId val="135114112"/>
      </c:lineChart>
      <c:catAx>
        <c:axId val="1351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540000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114112"/>
        <c:crosses val="autoZero"/>
        <c:auto val="1"/>
        <c:lblAlgn val="ctr"/>
        <c:lblOffset val="100"/>
        <c:noMultiLvlLbl val="0"/>
      </c:catAx>
      <c:valAx>
        <c:axId val="135114112"/>
        <c:scaling>
          <c:orientation val="minMax"/>
          <c:min val="1.1000000000000001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#,##0.00" sourceLinked="1"/>
        <c:majorTickMark val="none"/>
        <c:minorTickMark val="none"/>
        <c:tickLblPos val="nextTo"/>
        <c:spPr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112576"/>
        <c:crosses val="autoZero"/>
        <c:crossBetween val="between"/>
      </c:valAx>
      <c:spPr>
        <a:prstGeom prst="rect">
          <a:avLst/>
        </a:prstGeom>
        <a:solidFill>
          <a:schemeClr val="bg1">
            <a:lumMod val="95000"/>
          </a:schemeClr>
        </a:solidFill>
        <a:ln>
          <a:noFill/>
        </a:ln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 sz="1200"/>
              <a:t>Distribuzione dei parti secondo lo stato civile e la cittadinanza della madre   Anno 2021</a:t>
            </a:r>
          </a:p>
        </c:rich>
      </c:tx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5941507290245"/>
          <c:y val="0.25773282368457262"/>
          <c:w val="0.85437028211323462"/>
          <c:h val="0.532647835614788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'Grafico 10'!$A$5</c:f>
              <c:strCache>
                <c:ptCount val="1"/>
                <c:pt idx="0">
                  <c:v>Coniugata</c:v>
                </c:pt>
              </c:strCache>
            </c:strRef>
          </c:tx>
          <c:spPr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>'Grafico 10'!$E$4:$G$4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>Totale </c:v>
                </c:pt>
              </c:strCache>
            </c:strRef>
          </c:cat>
          <c:val>
            <c:numRef>
              <c:f>'Grafico 10'!$E$5:$G$5</c:f>
              <c:numCache>
                <c:formatCode>#,##0.0</c:formatCode>
                <c:ptCount val="3"/>
                <c:pt idx="0">
                  <c:v>53.62842300663376</c:v>
                </c:pt>
                <c:pt idx="1">
                  <c:v>71.979252800120278</c:v>
                </c:pt>
                <c:pt idx="2">
                  <c:v>57.171678466821682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B-4BCA-8DC1-0CCB4AD85CAC}"/>
            </c:ext>
          </c:extLst>
        </c:ser>
        <c:ser>
          <c:idx val="2"/>
          <c:order val="1"/>
          <c:tx>
            <c:strRef>
              <c:f>'Grafico 10'!$A$6</c:f>
              <c:strCache>
                <c:ptCount val="1"/>
                <c:pt idx="0">
                  <c:v>Nubile</c:v>
                </c:pt>
              </c:strCache>
            </c:strRef>
          </c:tx>
          <c:spPr>
            <a:prstGeom prst="rect">
              <a:avLst/>
            </a:prstGeom>
            <a:solidFill>
              <a:srgbClr val="B6CAE0"/>
            </a:solidFill>
            <a:ln w="25400">
              <a:noFill/>
            </a:ln>
          </c:spPr>
          <c:invertIfNegative val="0"/>
          <c:cat>
            <c:strRef>
              <c:f>'Grafico 10'!$E$4:$G$4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>Totale </c:v>
                </c:pt>
              </c:strCache>
            </c:strRef>
          </c:cat>
          <c:val>
            <c:numRef>
              <c:f>'Grafico 10'!$E$6:$G$6</c:f>
              <c:numCache>
                <c:formatCode>#,##0.0</c:formatCode>
                <c:ptCount val="3"/>
                <c:pt idx="0">
                  <c:v>44.142215762738694</c:v>
                </c:pt>
                <c:pt idx="1">
                  <c:v>26.114410283394722</c:v>
                </c:pt>
                <c:pt idx="2">
                  <c:v>40.661331196823106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5B-4BCA-8DC1-0CCB4AD85CAC}"/>
            </c:ext>
          </c:extLst>
        </c:ser>
        <c:ser>
          <c:idx val="3"/>
          <c:order val="2"/>
          <c:tx>
            <c:strRef>
              <c:f>'Grafico 10'!$A$7</c:f>
              <c:strCache>
                <c:ptCount val="1"/>
                <c:pt idx="0">
                  <c:v>Altro </c:v>
                </c:pt>
              </c:strCache>
            </c:strRef>
          </c:tx>
          <c:spPr>
            <a:prstGeom prst="rect">
              <a:avLst/>
            </a:prstGeom>
            <a:solidFill>
              <a:srgbClr val="002F86"/>
            </a:solidFill>
            <a:ln w="25400">
              <a:noFill/>
            </a:ln>
          </c:spPr>
          <c:invertIfNegative val="0"/>
          <c:cat>
            <c:strRef>
              <c:f>'Grafico 10'!$E$4:$G$4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>Totale </c:v>
                </c:pt>
              </c:strCache>
            </c:strRef>
          </c:cat>
          <c:val>
            <c:numRef>
              <c:f>'Grafico 10'!$E$7:$G$7</c:f>
              <c:numCache>
                <c:formatCode>#,##0.0</c:formatCode>
                <c:ptCount val="3"/>
                <c:pt idx="0">
                  <c:v>2.2293612306275454</c:v>
                </c:pt>
                <c:pt idx="1">
                  <c:v>1.9063369164850033</c:v>
                </c:pt>
                <c:pt idx="2">
                  <c:v>2.1669903363552181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5B-4BCA-8DC1-0CCB4AD85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671040"/>
        <c:axId val="267672576"/>
      </c:barChart>
      <c:catAx>
        <c:axId val="26767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7672576"/>
        <c:crosses val="autoZero"/>
        <c:auto val="1"/>
        <c:lblAlgn val="ctr"/>
        <c:lblOffset val="100"/>
        <c:noMultiLvlLbl val="0"/>
      </c:catAx>
      <c:valAx>
        <c:axId val="267672576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Valore %</a:t>
                </a:r>
              </a:p>
            </c:rich>
          </c:tx>
          <c:layout>
            <c:manualLayout>
              <c:xMode val="edge"/>
              <c:yMode val="edge"/>
              <c:x val="4.3149946062567071E-2"/>
              <c:y val="0.81903365172136744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7671040"/>
        <c:crosses val="autoZero"/>
        <c:crossBetween val="between"/>
      </c:valAx>
      <c:spPr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60568763855982"/>
          <c:y val="0.89691010273200356"/>
          <c:w val="0.28640827663532531"/>
          <c:h val="7.560173535009207E-2"/>
        </c:manualLayout>
      </c:layout>
      <c:overlay val="0"/>
      <c:spPr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 sz="1200"/>
              <a:t>Distribuzione dei parti secondo la condizione professionale e la cittadinanza della madre - Anno 2021</a:t>
            </a:r>
          </a:p>
        </c:rich>
      </c:tx>
      <c:layout>
        <c:manualLayout>
          <c:xMode val="edge"/>
          <c:yMode val="edge"/>
          <c:x val="0.2081996789236297"/>
          <c:y val="3.1130842687217289E-2"/>
        </c:manualLayout>
      </c:layout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81719422933621"/>
          <c:y val="0.23102384689513394"/>
          <c:w val="0.84967455843188555"/>
          <c:h val="0.544556210538529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'Grafico 11'!$A$5</c:f>
              <c:strCache>
                <c:ptCount val="1"/>
                <c:pt idx="0">
                  <c:v>Occupata</c:v>
                </c:pt>
              </c:strCache>
            </c:strRef>
          </c:tx>
          <c:spPr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'Grafico 11'!$E$4:$G$4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>Totale </c:v>
                </c:pt>
              </c:strCache>
            </c:strRef>
          </c:cat>
          <c:val>
            <c:numRef>
              <c:f>'Grafico 11'!$E$5:$G$5</c:f>
              <c:numCache>
                <c:formatCode>#,##0.0</c:formatCode>
                <c:ptCount val="3"/>
                <c:pt idx="0">
                  <c:v>64.878664763368832</c:v>
                </c:pt>
                <c:pt idx="1">
                  <c:v>27.98458033064858</c:v>
                </c:pt>
                <c:pt idx="2">
                  <c:v>57.647107699817724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D55-9A1B-B1A6004042BB}"/>
            </c:ext>
          </c:extLst>
        </c:ser>
        <c:ser>
          <c:idx val="1"/>
          <c:order val="1"/>
          <c:tx>
            <c:strRef>
              <c:f>'Grafico 11'!$A$6</c:f>
              <c:strCache>
                <c:ptCount val="1"/>
                <c:pt idx="0">
                  <c:v>Disoccupata</c:v>
                </c:pt>
              </c:strCache>
            </c:strRef>
          </c:tx>
          <c:spPr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'Grafico 11'!$E$4:$G$4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>Totale </c:v>
                </c:pt>
              </c:strCache>
            </c:strRef>
          </c:cat>
          <c:val>
            <c:numRef>
              <c:f>'Grafico 11'!$E$6:$G$6</c:f>
              <c:numCache>
                <c:formatCode>#,##0.0</c:formatCode>
                <c:ptCount val="3"/>
                <c:pt idx="0">
                  <c:v>13.494790691065051</c:v>
                </c:pt>
                <c:pt idx="1">
                  <c:v>18.156528189910979</c:v>
                </c:pt>
                <c:pt idx="2">
                  <c:v>14.408531233933831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7-4D55-9A1B-B1A6004042BB}"/>
            </c:ext>
          </c:extLst>
        </c:ser>
        <c:ser>
          <c:idx val="2"/>
          <c:order val="2"/>
          <c:tx>
            <c:strRef>
              <c:f>'Grafico 11'!$A$7</c:f>
              <c:strCache>
                <c:ptCount val="1"/>
                <c:pt idx="0">
                  <c:v>Casalinga</c:v>
                </c:pt>
              </c:strCache>
            </c:strRef>
          </c:tx>
          <c:spPr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'Grafico 11'!$E$4:$G$4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>Totale </c:v>
                </c:pt>
              </c:strCache>
            </c:strRef>
          </c:cat>
          <c:val>
            <c:numRef>
              <c:f>'Grafico 11'!$E$7:$G$7</c:f>
              <c:numCache>
                <c:formatCode>#,##0.0</c:formatCode>
                <c:ptCount val="3"/>
                <c:pt idx="0">
                  <c:v>19.610642104651237</c:v>
                </c:pt>
                <c:pt idx="1">
                  <c:v>51.353857566765583</c:v>
                </c:pt>
                <c:pt idx="2">
                  <c:v>25.832584660604578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B7-4D55-9A1B-B1A6004042BB}"/>
            </c:ext>
          </c:extLst>
        </c:ser>
        <c:ser>
          <c:idx val="3"/>
          <c:order val="3"/>
          <c:tx>
            <c:strRef>
              <c:f>'Grafico 11'!$A$8</c:f>
              <c:strCache>
                <c:ptCount val="1"/>
                <c:pt idx="0">
                  <c:v>Studentessa</c:v>
                </c:pt>
              </c:strCache>
            </c:strRef>
          </c:tx>
          <c:spPr>
            <a:prstGeom prst="rect">
              <a:avLst/>
            </a:prstGeom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'Grafico 11'!$E$4:$G$4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>Totale </c:v>
                </c:pt>
              </c:strCache>
            </c:strRef>
          </c:cat>
          <c:val>
            <c:numRef>
              <c:f>'Grafico 11'!$E$8:$G$8</c:f>
              <c:numCache>
                <c:formatCode>#,##0.0</c:formatCode>
                <c:ptCount val="3"/>
                <c:pt idx="0">
                  <c:v>1.1600643331890788</c:v>
                </c:pt>
                <c:pt idx="1">
                  <c:v>1.0902395082662144</c:v>
                </c:pt>
                <c:pt idx="2">
                  <c:v>1.146378068476291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B7-4D55-9A1B-B1A6004042BB}"/>
            </c:ext>
          </c:extLst>
        </c:ser>
        <c:ser>
          <c:idx val="4"/>
          <c:order val="4"/>
          <c:tx>
            <c:strRef>
              <c:f>'Grafico 11'!$A$9</c:f>
              <c:strCache>
                <c:ptCount val="1"/>
                <c:pt idx="0">
                  <c:v>Altro</c:v>
                </c:pt>
              </c:strCache>
            </c:strRef>
          </c:tx>
          <c:spPr>
            <a:prstGeom prst="rect">
              <a:avLst/>
            </a:prstGeom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'Grafico 11'!$E$4:$G$4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>Totale </c:v>
                </c:pt>
              </c:strCache>
            </c:strRef>
          </c:cat>
          <c:val>
            <c:numRef>
              <c:f>'Grafico 11'!$E$9:$G$9</c:f>
              <c:numCache>
                <c:formatCode>#,##0.0</c:formatCode>
                <c:ptCount val="3"/>
                <c:pt idx="0">
                  <c:v>0.85583810772579594</c:v>
                </c:pt>
                <c:pt idx="1">
                  <c:v>1.4147944044086476</c:v>
                </c:pt>
                <c:pt idx="2">
                  <c:v>0.96539833716757628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B7-4D55-9A1B-B1A600404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288960"/>
        <c:axId val="269290496"/>
      </c:barChart>
      <c:catAx>
        <c:axId val="26928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9290496"/>
        <c:crosses val="autoZero"/>
        <c:auto val="1"/>
        <c:lblAlgn val="ctr"/>
        <c:lblOffset val="100"/>
        <c:noMultiLvlLbl val="0"/>
      </c:catAx>
      <c:valAx>
        <c:axId val="269290496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Valore %</a:t>
                </a:r>
              </a:p>
            </c:rich>
          </c:tx>
          <c:layout>
            <c:manualLayout>
              <c:xMode val="edge"/>
              <c:yMode val="edge"/>
              <c:x val="3.9215686274509803E-2"/>
              <c:y val="0.80199821556959427"/>
            </c:manualLayout>
          </c:layout>
          <c:overlay val="0"/>
          <c:spPr>
            <a:prstGeom prst="rect">
              <a:avLst/>
            </a:prstGeom>
            <a:noFill/>
            <a:ln>
              <a:noFill/>
            </a:ln>
          </c:spPr>
        </c:title>
        <c:numFmt formatCode="0%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noFill/>
            <a:prstDash val="solid"/>
            <a:round/>
          </a:ln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9288960"/>
        <c:crosses val="autoZero"/>
        <c:crossBetween val="between"/>
      </c:valAx>
      <c:spPr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42487091074412"/>
          <c:y val="0.9009928709406374"/>
          <c:w val="0.58987013878167116"/>
          <c:h val="7.2607607217417422E-2"/>
        </c:manualLayout>
      </c:layout>
      <c:overlay val="0"/>
      <c:spPr>
        <a:prstGeom prst="rect">
          <a:avLst/>
        </a:prstGeom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 sz="1050"/>
              <a:t>Distribuzione dei parti secondo la condizione professionale e lo stato civile della madre  Anno 2021</a:t>
            </a:r>
          </a:p>
        </c:rich>
      </c:tx>
      <c:layout>
        <c:manualLayout>
          <c:xMode val="edge"/>
          <c:yMode val="edge"/>
          <c:x val="0.11174418415089418"/>
          <c:y val="2.0219039595619208E-2"/>
        </c:manualLayout>
      </c:layout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34747145187723E-2"/>
          <c:y val="0.15892420537897387"/>
          <c:w val="0.89722675367047555"/>
          <c:h val="0.6943765281173562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'Grafico 12'!$A$5</c:f>
              <c:strCache>
                <c:ptCount val="1"/>
                <c:pt idx="0">
                  <c:v>Nubile</c:v>
                </c:pt>
              </c:strCache>
            </c:strRef>
          </c:tx>
          <c:spPr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'Grafico 12'!$H$4:$M$4</c:f>
              <c:strCache>
                <c:ptCount val="6"/>
                <c:pt idx="0">
                  <c:v>Occupata</c:v>
                </c:pt>
                <c:pt idx="1">
                  <c:v>Disoccupata</c:v>
                </c:pt>
                <c:pt idx="2">
                  <c:v>Casalinga</c:v>
                </c:pt>
                <c:pt idx="3">
                  <c:v>Studentessa</c:v>
                </c:pt>
                <c:pt idx="4">
                  <c:v>Altro</c:v>
                </c:pt>
                <c:pt idx="5">
                  <c:v>Totale</c:v>
                </c:pt>
              </c:strCache>
            </c:strRef>
          </c:cat>
          <c:val>
            <c:numRef>
              <c:f>'Grafico 12'!$H$5:$M$5</c:f>
              <c:numCache>
                <c:formatCode>#,##0.0</c:formatCode>
                <c:ptCount val="6"/>
                <c:pt idx="0">
                  <c:v>43.418574162535222</c:v>
                </c:pt>
                <c:pt idx="1">
                  <c:v>48.337929087869384</c:v>
                </c:pt>
                <c:pt idx="2">
                  <c:v>29.675208095315813</c:v>
                </c:pt>
                <c:pt idx="3">
                  <c:v>63.933415536374852</c:v>
                </c:pt>
                <c:pt idx="4">
                  <c:v>59.185036740146955</c:v>
                </c:pt>
                <c:pt idx="5">
                  <c:v>40.649704786035706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B-47FC-8EED-59FE2E6BE596}"/>
            </c:ext>
          </c:extLst>
        </c:ser>
        <c:ser>
          <c:idx val="1"/>
          <c:order val="1"/>
          <c:tx>
            <c:strRef>
              <c:f>'Grafico 12'!$A$6</c:f>
              <c:strCache>
                <c:ptCount val="1"/>
                <c:pt idx="0">
                  <c:v>Coniugata</c:v>
                </c:pt>
              </c:strCache>
            </c:strRef>
          </c:tx>
          <c:spPr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'Grafico 12'!$H$4:$M$4</c:f>
              <c:strCache>
                <c:ptCount val="6"/>
                <c:pt idx="0">
                  <c:v>Occupata</c:v>
                </c:pt>
                <c:pt idx="1">
                  <c:v>Disoccupata</c:v>
                </c:pt>
                <c:pt idx="2">
                  <c:v>Casalinga</c:v>
                </c:pt>
                <c:pt idx="3">
                  <c:v>Studentessa</c:v>
                </c:pt>
                <c:pt idx="4">
                  <c:v>Altro</c:v>
                </c:pt>
                <c:pt idx="5">
                  <c:v>Totale</c:v>
                </c:pt>
              </c:strCache>
            </c:strRef>
          </c:cat>
          <c:val>
            <c:numRef>
              <c:f>'Grafico 12'!$H$6:$M$6</c:f>
              <c:numCache>
                <c:formatCode>#,##0.0</c:formatCode>
                <c:ptCount val="6"/>
                <c:pt idx="0">
                  <c:v>54.373301587779977</c:v>
                </c:pt>
                <c:pt idx="1">
                  <c:v>49.143452678203097</c:v>
                </c:pt>
                <c:pt idx="2">
                  <c:v>68.371688156248297</c:v>
                </c:pt>
                <c:pt idx="3">
                  <c:v>34.833538840937116</c:v>
                </c:pt>
                <c:pt idx="4">
                  <c:v>39.278557114228455</c:v>
                </c:pt>
                <c:pt idx="5">
                  <c:v>57.181101624993417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B-47FC-8EED-59FE2E6BE596}"/>
            </c:ext>
          </c:extLst>
        </c:ser>
        <c:ser>
          <c:idx val="2"/>
          <c:order val="2"/>
          <c:tx>
            <c:strRef>
              <c:f>'Grafico 12'!$A$7</c:f>
              <c:strCache>
                <c:ptCount val="1"/>
                <c:pt idx="0">
                  <c:v>Separata</c:v>
                </c:pt>
              </c:strCache>
            </c:strRef>
          </c:tx>
          <c:spPr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'Grafico 12'!$H$4:$M$4</c:f>
              <c:strCache>
                <c:ptCount val="6"/>
                <c:pt idx="0">
                  <c:v>Occupata</c:v>
                </c:pt>
                <c:pt idx="1">
                  <c:v>Disoccupata</c:v>
                </c:pt>
                <c:pt idx="2">
                  <c:v>Casalinga</c:v>
                </c:pt>
                <c:pt idx="3">
                  <c:v>Studentessa</c:v>
                </c:pt>
                <c:pt idx="4">
                  <c:v>Altro</c:v>
                </c:pt>
                <c:pt idx="5">
                  <c:v>Totale</c:v>
                </c:pt>
              </c:strCache>
            </c:strRef>
          </c:cat>
          <c:val>
            <c:numRef>
              <c:f>'Grafico 12'!$H$7:$M$7</c:f>
              <c:numCache>
                <c:formatCode>#,##0.0</c:formatCode>
                <c:ptCount val="6"/>
                <c:pt idx="0">
                  <c:v>0.73185555773220223</c:v>
                </c:pt>
                <c:pt idx="1">
                  <c:v>1.1116659791128385</c:v>
                </c:pt>
                <c:pt idx="2">
                  <c:v>0.99668135574778305</c:v>
                </c:pt>
                <c:pt idx="3">
                  <c:v>0.33908754623921084</c:v>
                </c:pt>
                <c:pt idx="4">
                  <c:v>0.53440213760855049</c:v>
                </c:pt>
                <c:pt idx="5">
                  <c:v>0.84965446214883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B-47FC-8EED-59FE2E6BE596}"/>
            </c:ext>
          </c:extLst>
        </c:ser>
        <c:ser>
          <c:idx val="3"/>
          <c:order val="3"/>
          <c:tx>
            <c:strRef>
              <c:f>'Grafico 12'!$A$8</c:f>
              <c:strCache>
                <c:ptCount val="1"/>
                <c:pt idx="0">
                  <c:v>Divorziata</c:v>
                </c:pt>
              </c:strCache>
            </c:strRef>
          </c:tx>
          <c:spPr>
            <a:prstGeom prst="rect">
              <a:avLst/>
            </a:prstGeom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'Grafico 12'!$H$4:$M$4</c:f>
              <c:strCache>
                <c:ptCount val="6"/>
                <c:pt idx="0">
                  <c:v>Occupata</c:v>
                </c:pt>
                <c:pt idx="1">
                  <c:v>Disoccupata</c:v>
                </c:pt>
                <c:pt idx="2">
                  <c:v>Casalinga</c:v>
                </c:pt>
                <c:pt idx="3">
                  <c:v>Studentessa</c:v>
                </c:pt>
                <c:pt idx="4">
                  <c:v>Altro</c:v>
                </c:pt>
                <c:pt idx="5">
                  <c:v>Totale</c:v>
                </c:pt>
              </c:strCache>
            </c:strRef>
          </c:cat>
          <c:val>
            <c:numRef>
              <c:f>'Grafico 12'!$H$8:$M$8</c:f>
              <c:numCache>
                <c:formatCode>#,##0.0</c:formatCode>
                <c:ptCount val="6"/>
                <c:pt idx="0">
                  <c:v>1.388365656535214</c:v>
                </c:pt>
                <c:pt idx="1">
                  <c:v>1.3092472371192219</c:v>
                </c:pt>
                <c:pt idx="2">
                  <c:v>0.84326206408791693</c:v>
                </c:pt>
                <c:pt idx="3">
                  <c:v>0.86313193588162751</c:v>
                </c:pt>
                <c:pt idx="4">
                  <c:v>0.86840347361389447</c:v>
                </c:pt>
                <c:pt idx="5">
                  <c:v>1.2238652256090068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7B-47FC-8EED-59FE2E6BE596}"/>
            </c:ext>
          </c:extLst>
        </c:ser>
        <c:ser>
          <c:idx val="4"/>
          <c:order val="4"/>
          <c:tx>
            <c:strRef>
              <c:f>'Grafico 12'!$A$9</c:f>
              <c:strCache>
                <c:ptCount val="1"/>
                <c:pt idx="0">
                  <c:v>Vedova</c:v>
                </c:pt>
              </c:strCache>
            </c:strRef>
          </c:tx>
          <c:spPr>
            <a:prstGeom prst="rect">
              <a:avLst/>
            </a:prstGeom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'Grafico 12'!$H$4:$M$4</c:f>
              <c:strCache>
                <c:ptCount val="6"/>
                <c:pt idx="0">
                  <c:v>Occupata</c:v>
                </c:pt>
                <c:pt idx="1">
                  <c:v>Disoccupata</c:v>
                </c:pt>
                <c:pt idx="2">
                  <c:v>Casalinga</c:v>
                </c:pt>
                <c:pt idx="3">
                  <c:v>Studentessa</c:v>
                </c:pt>
                <c:pt idx="4">
                  <c:v>Altro</c:v>
                </c:pt>
                <c:pt idx="5">
                  <c:v>Totale</c:v>
                </c:pt>
              </c:strCache>
            </c:strRef>
          </c:cat>
          <c:val>
            <c:numRef>
              <c:f>'Grafico 12'!$H$9:$M$9</c:f>
              <c:numCache>
                <c:formatCode>#,##0.0</c:formatCode>
                <c:ptCount val="6"/>
                <c:pt idx="0">
                  <c:v>8.7903035417388725E-2</c:v>
                </c:pt>
                <c:pt idx="1">
                  <c:v>9.7705017695464316E-2</c:v>
                </c:pt>
                <c:pt idx="2">
                  <c:v>0.11316032860018498</c:v>
                </c:pt>
                <c:pt idx="3">
                  <c:v>3.0826140567200986E-2</c:v>
                </c:pt>
                <c:pt idx="4">
                  <c:v>0.13360053440213762</c:v>
                </c:pt>
                <c:pt idx="5">
                  <c:v>9.567390121303973E-2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7B-47FC-8EED-59FE2E6BE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0526336"/>
        <c:axId val="270527872"/>
      </c:barChart>
      <c:catAx>
        <c:axId val="2705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0527872"/>
        <c:crosses val="autoZero"/>
        <c:auto val="1"/>
        <c:lblAlgn val="ctr"/>
        <c:lblOffset val="100"/>
        <c:noMultiLvlLbl val="0"/>
      </c:catAx>
      <c:valAx>
        <c:axId val="270527872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noFill/>
            <a:prstDash val="solid"/>
            <a:round/>
          </a:ln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0526336"/>
        <c:crosses val="autoZero"/>
        <c:crossBetween val="between"/>
      </c:valAx>
      <c:spPr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838516311072871"/>
          <c:y val="0.92665139351468973"/>
          <c:w val="0.539967887374601"/>
          <c:h val="5.3789731051342118E-2"/>
        </c:manualLayout>
      </c:layout>
      <c:overlay val="0"/>
      <c:spPr>
        <a:prstGeom prst="rect">
          <a:avLst/>
        </a:prstGeom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 sz="1200"/>
              <a:t>Aborti spontanei pregressi per parto - Anni 2020 - 2021</a:t>
            </a:r>
          </a:p>
        </c:rich>
      </c:tx>
      <c:layout>
        <c:manualLayout>
          <c:xMode val="edge"/>
          <c:yMode val="edge"/>
          <c:x val="0.22096087326832489"/>
          <c:y val="2.6760744604970559E-2"/>
        </c:manualLayout>
      </c:layout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66686469216258"/>
          <c:y val="0.18673218673218792"/>
          <c:w val="0.8266680121549701"/>
          <c:h val="0.44963144963144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 13'!$N$4</c:f>
              <c:strCache>
                <c:ptCount val="1"/>
                <c:pt idx="0">
                  <c:v>2020</c:v>
                </c:pt>
              </c:strCache>
            </c:strRef>
          </c:tx>
          <c:spPr>
            <a:prstGeom prst="rect">
              <a:avLst/>
            </a:prstGeom>
            <a:solidFill>
              <a:srgbClr val="972828"/>
            </a:solidFill>
            <a:ln w="25400">
              <a:noFill/>
            </a:ln>
          </c:spPr>
          <c:invertIfNegative val="0"/>
          <c:cat>
            <c:strRef>
              <c:f>'Grafico 13'!$A$5:$A$25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Prov. Auton. Bolzano</c:v>
                </c:pt>
                <c:pt idx="4">
                  <c:v>Prov. Auton. Trento</c:v>
                </c:pt>
                <c:pt idx="5">
                  <c:v>Veneto</c:v>
                </c:pt>
                <c:pt idx="6">
                  <c:v>Friuli Venezia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'Grafico 13'!$N$5:$N$26</c:f>
              <c:numCache>
                <c:formatCode>0.00</c:formatCode>
                <c:ptCount val="22"/>
                <c:pt idx="0">
                  <c:v>0.27428462418924099</c:v>
                </c:pt>
                <c:pt idx="1">
                  <c:v>0.25737265415549598</c:v>
                </c:pt>
                <c:pt idx="2">
                  <c:v>0.27773938868224102</c:v>
                </c:pt>
                <c:pt idx="3">
                  <c:v>0.29385453131077399</c:v>
                </c:pt>
                <c:pt idx="4">
                  <c:v>0.27895007720020598</c:v>
                </c:pt>
                <c:pt idx="5">
                  <c:v>0.24087135634479701</c:v>
                </c:pt>
                <c:pt idx="6">
                  <c:v>0.280159137577002</c:v>
                </c:pt>
                <c:pt idx="7">
                  <c:v>0.24002883229216701</c:v>
                </c:pt>
                <c:pt idx="8">
                  <c:v>0.25987679121467799</c:v>
                </c:pt>
                <c:pt idx="9">
                  <c:v>0.26750210335207902</c:v>
                </c:pt>
                <c:pt idx="10">
                  <c:v>0.21772467902995701</c:v>
                </c:pt>
                <c:pt idx="11">
                  <c:v>0.26495630741653597</c:v>
                </c:pt>
                <c:pt idx="12" formatCode="#,##0">
                  <c:v>0.23596983279207701</c:v>
                </c:pt>
                <c:pt idx="13">
                  <c:v>0.22602739726027399</c:v>
                </c:pt>
                <c:pt idx="14">
                  <c:v>0.17477724468814301</c:v>
                </c:pt>
                <c:pt idx="15">
                  <c:v>0.22645370823508501</c:v>
                </c:pt>
                <c:pt idx="16">
                  <c:v>0.20025007578053999</c:v>
                </c:pt>
                <c:pt idx="17">
                  <c:v>0.25394001016776802</c:v>
                </c:pt>
                <c:pt idx="18">
                  <c:v>0.17492442055760801</c:v>
                </c:pt>
                <c:pt idx="19">
                  <c:v>0.25403181867712799</c:v>
                </c:pt>
                <c:pt idx="20">
                  <c:v>0.27394374922562298</c:v>
                </c:pt>
                <c:pt idx="21">
                  <c:v>0.24908321792393801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E-4E77-8B1C-98F3630AA568}"/>
            </c:ext>
          </c:extLst>
        </c:ser>
        <c:ser>
          <c:idx val="1"/>
          <c:order val="1"/>
          <c:tx>
            <c:strRef>
              <c:f>'Grafico 13'!$O$4</c:f>
              <c:strCache>
                <c:ptCount val="1"/>
                <c:pt idx="0">
                  <c:v>2021</c:v>
                </c:pt>
              </c:strCache>
            </c:strRef>
          </c:tx>
          <c:spPr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>'Grafico 13'!$A$5:$A$25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Prov. Auton. Bolzano</c:v>
                </c:pt>
                <c:pt idx="4">
                  <c:v>Prov. Auton. Trento</c:v>
                </c:pt>
                <c:pt idx="5">
                  <c:v>Veneto</c:v>
                </c:pt>
                <c:pt idx="6">
                  <c:v>Friuli Venezia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'Grafico 13'!$O$5:$O$26</c:f>
              <c:numCache>
                <c:formatCode>0.00</c:formatCode>
                <c:ptCount val="22"/>
                <c:pt idx="0">
                  <c:v>0.28981137909709298</c:v>
                </c:pt>
                <c:pt idx="1">
                  <c:v>0.243835616438356</c:v>
                </c:pt>
                <c:pt idx="2">
                  <c:v>0.288286705608503</c:v>
                </c:pt>
                <c:pt idx="3">
                  <c:v>0.29473684210526302</c:v>
                </c:pt>
                <c:pt idx="4">
                  <c:v>0.27984790874524701</c:v>
                </c:pt>
                <c:pt idx="5">
                  <c:v>0.24290465976561301</c:v>
                </c:pt>
                <c:pt idx="6">
                  <c:v>0.27757591487152899</c:v>
                </c:pt>
                <c:pt idx="7">
                  <c:v>0.26626491206493702</c:v>
                </c:pt>
                <c:pt idx="8">
                  <c:v>0.25261609441342597</c:v>
                </c:pt>
                <c:pt idx="9">
                  <c:v>0.27109467846296098</c:v>
                </c:pt>
                <c:pt idx="10">
                  <c:v>0.23469020172910701</c:v>
                </c:pt>
                <c:pt idx="11">
                  <c:v>0.26926605504587198</c:v>
                </c:pt>
                <c:pt idx="12">
                  <c:v>0.24603561184174899</c:v>
                </c:pt>
                <c:pt idx="13">
                  <c:v>0.25103785103785098</c:v>
                </c:pt>
                <c:pt idx="14">
                  <c:v>0.165033911077619</c:v>
                </c:pt>
                <c:pt idx="15">
                  <c:v>0.23275379882539399</c:v>
                </c:pt>
                <c:pt idx="16">
                  <c:v>0.21532540771223899</c:v>
                </c:pt>
                <c:pt idx="17">
                  <c:v>0.27777777777777801</c:v>
                </c:pt>
                <c:pt idx="18">
                  <c:v>0.206305799083085</c:v>
                </c:pt>
                <c:pt idx="19">
                  <c:v>0.26296235589793998</c:v>
                </c:pt>
                <c:pt idx="20">
                  <c:v>0.26834833312206902</c:v>
                </c:pt>
                <c:pt idx="21">
                  <c:v>0.25764720473626801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E-4E77-8B1C-98F3630AA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2929536"/>
        <c:axId val="272931072"/>
      </c:barChart>
      <c:catAx>
        <c:axId val="2729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540000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2931072"/>
        <c:crosses val="autoZero"/>
        <c:auto val="1"/>
        <c:lblAlgn val="ctr"/>
        <c:lblOffset val="100"/>
        <c:noMultiLvlLbl val="0"/>
      </c:catAx>
      <c:valAx>
        <c:axId val="272931072"/>
        <c:scaling>
          <c:orientation val="minMax"/>
          <c:max val="0.30000000000000032"/>
          <c:min val="0.05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N° aborti spontanei</a:t>
                </a:r>
              </a:p>
            </c:rich>
          </c:tx>
          <c:layout>
            <c:manualLayout>
              <c:xMode val="edge"/>
              <c:yMode val="edge"/>
              <c:x val="6.8888888888888888E-2"/>
              <c:y val="9.7818620338305379E-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2929536"/>
        <c:crosses val="autoZero"/>
        <c:crossBetween val="between"/>
      </c:valAx>
      <c:spPr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333403324584701"/>
          <c:y val="0.92628992628992624"/>
          <c:w val="0.15166684164479274"/>
          <c:h val="5.4054054054054092E-2"/>
        </c:manualLayout>
      </c:layout>
      <c:overlay val="0"/>
      <c:spPr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Numero medio di ecografie per gravidanza </a:t>
            </a:r>
            <a:endParaRPr lang="it-IT"/>
          </a:p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 Anni 2019-2021</a:t>
            </a:r>
            <a:endParaRPr lang="it-IT"/>
          </a:p>
        </c:rich>
      </c:tx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17046086139474"/>
          <c:y val="0.16930022573363432"/>
          <c:w val="0.81659504724323262"/>
          <c:h val="0.39954853273137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 14'!$D$4:$D$5</c:f>
              <c:strCache>
                <c:ptCount val="2"/>
                <c:pt idx="0">
                  <c:v>2019</c:v>
                </c:pt>
              </c:strCache>
            </c:strRef>
          </c:tx>
          <c:spPr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'Grafico 14'!$A$6:$A$26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Prov. Auton. Bolzano</c:v>
                </c:pt>
                <c:pt idx="4">
                  <c:v>Prov. Auton. Trento</c:v>
                </c:pt>
                <c:pt idx="5">
                  <c:v>Veneto</c:v>
                </c:pt>
                <c:pt idx="6">
                  <c:v>Friuli Venezia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'Grafico 14'!$D$6:$D$26</c:f>
              <c:numCache>
                <c:formatCode>0.0</c:formatCode>
                <c:ptCount val="21"/>
                <c:pt idx="0">
                  <c:v>4.025109370979008</c:v>
                </c:pt>
                <c:pt idx="1">
                  <c:v>5.4716049382716045</c:v>
                </c:pt>
                <c:pt idx="2">
                  <c:v>5.226426359710632</c:v>
                </c:pt>
                <c:pt idx="3">
                  <c:v>4.3748055987558319</c:v>
                </c:pt>
                <c:pt idx="4">
                  <c:v>4.0964646464646464</c:v>
                </c:pt>
                <c:pt idx="5">
                  <c:v>4.7506367569889836</c:v>
                </c:pt>
                <c:pt idx="6">
                  <c:v>5.2399492707672799</c:v>
                </c:pt>
                <c:pt idx="7">
                  <c:v>5.8308014667365109</c:v>
                </c:pt>
                <c:pt idx="8">
                  <c:v>4.8028164464972063</c:v>
                </c:pt>
                <c:pt idx="9">
                  <c:v>5.2398993131106275</c:v>
                </c:pt>
                <c:pt idx="10">
                  <c:v>6.2887064343163539</c:v>
                </c:pt>
                <c:pt idx="11">
                  <c:v>5.3997852925389154</c:v>
                </c:pt>
                <c:pt idx="12">
                  <c:v>4.9586943809473176</c:v>
                </c:pt>
                <c:pt idx="13">
                  <c:v>6.4949963387844765</c:v>
                </c:pt>
                <c:pt idx="14">
                  <c:v>6.2728372655777376</c:v>
                </c:pt>
                <c:pt idx="15">
                  <c:v>6.9869187986651839</c:v>
                </c:pt>
                <c:pt idx="16">
                  <c:v>6.4477345571095572</c:v>
                </c:pt>
                <c:pt idx="17">
                  <c:v>7.1566042710255733</c:v>
                </c:pt>
                <c:pt idx="18">
                  <c:v>7.2280326440060216</c:v>
                </c:pt>
                <c:pt idx="19">
                  <c:v>6.3239358761746818</c:v>
                </c:pt>
                <c:pt idx="20">
                  <c:v>7.4269122477709999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7-4F5E-B234-A2E0E7192A62}"/>
            </c:ext>
          </c:extLst>
        </c:ser>
        <c:ser>
          <c:idx val="1"/>
          <c:order val="1"/>
          <c:tx>
            <c:strRef>
              <c:f>'Grafico 14'!$C$4:$C$5</c:f>
              <c:strCache>
                <c:ptCount val="2"/>
                <c:pt idx="0">
                  <c:v>2020</c:v>
                </c:pt>
              </c:strCache>
            </c:strRef>
          </c:tx>
          <c:spPr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'Grafico 14'!$A$6:$A$26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Prov. Auton. Bolzano</c:v>
                </c:pt>
                <c:pt idx="4">
                  <c:v>Prov. Auton. Trento</c:v>
                </c:pt>
                <c:pt idx="5">
                  <c:v>Veneto</c:v>
                </c:pt>
                <c:pt idx="6">
                  <c:v>Friuli Venezia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'Grafico 14'!$C$6:$C$26</c:f>
              <c:numCache>
                <c:formatCode>0.0</c:formatCode>
                <c:ptCount val="21"/>
                <c:pt idx="0">
                  <c:v>4</c:v>
                </c:pt>
                <c:pt idx="1">
                  <c:v>5.5</c:v>
                </c:pt>
                <c:pt idx="2">
                  <c:v>5.2</c:v>
                </c:pt>
                <c:pt idx="3">
                  <c:v>4.4000000000000004</c:v>
                </c:pt>
                <c:pt idx="4">
                  <c:v>3.9</c:v>
                </c:pt>
                <c:pt idx="5">
                  <c:v>4.7</c:v>
                </c:pt>
                <c:pt idx="6">
                  <c:v>5.0999999999999996</c:v>
                </c:pt>
                <c:pt idx="7">
                  <c:v>5.9</c:v>
                </c:pt>
                <c:pt idx="8">
                  <c:v>4.7</c:v>
                </c:pt>
                <c:pt idx="9">
                  <c:v>5.0999999999999996</c:v>
                </c:pt>
                <c:pt idx="10">
                  <c:v>6.2</c:v>
                </c:pt>
                <c:pt idx="11">
                  <c:v>5.5</c:v>
                </c:pt>
                <c:pt idx="12">
                  <c:v>5.0999999999999996</c:v>
                </c:pt>
                <c:pt idx="13">
                  <c:v>6.3</c:v>
                </c:pt>
                <c:pt idx="14">
                  <c:v>6</c:v>
                </c:pt>
                <c:pt idx="15">
                  <c:v>7</c:v>
                </c:pt>
                <c:pt idx="16">
                  <c:v>6.5</c:v>
                </c:pt>
                <c:pt idx="17">
                  <c:v>7</c:v>
                </c:pt>
                <c:pt idx="18">
                  <c:v>7</c:v>
                </c:pt>
                <c:pt idx="19">
                  <c:v>6.4</c:v>
                </c:pt>
                <c:pt idx="2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7-4F5E-B234-A2E0E7192A62}"/>
            </c:ext>
          </c:extLst>
        </c:ser>
        <c:ser>
          <c:idx val="2"/>
          <c:order val="2"/>
          <c:tx>
            <c:strRef>
              <c:f>'Grafico 14'!$B$4:$B$5</c:f>
              <c:strCache>
                <c:ptCount val="2"/>
                <c:pt idx="0">
                  <c:v>2021</c:v>
                </c:pt>
              </c:strCache>
            </c:strRef>
          </c:tx>
          <c:spPr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'Grafico 14'!$A$6:$A$26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Prov. Auton. Bolzano</c:v>
                </c:pt>
                <c:pt idx="4">
                  <c:v>Prov. Auton. Trento</c:v>
                </c:pt>
                <c:pt idx="5">
                  <c:v>Veneto</c:v>
                </c:pt>
                <c:pt idx="6">
                  <c:v>Friuli Venezia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'Grafico 14'!$B$6:$B$26</c:f>
              <c:numCache>
                <c:formatCode>0.0</c:formatCode>
                <c:ptCount val="21"/>
                <c:pt idx="0">
                  <c:v>4.0999999999999996</c:v>
                </c:pt>
                <c:pt idx="1">
                  <c:v>5.6</c:v>
                </c:pt>
                <c:pt idx="2">
                  <c:v>5.5</c:v>
                </c:pt>
                <c:pt idx="3">
                  <c:v>4.5999999999999996</c:v>
                </c:pt>
                <c:pt idx="4">
                  <c:v>3.9</c:v>
                </c:pt>
                <c:pt idx="5">
                  <c:v>4.9000000000000004</c:v>
                </c:pt>
                <c:pt idx="6">
                  <c:v>5.3</c:v>
                </c:pt>
                <c:pt idx="7">
                  <c:v>5.8</c:v>
                </c:pt>
                <c:pt idx="8">
                  <c:v>4.9000000000000004</c:v>
                </c:pt>
                <c:pt idx="9">
                  <c:v>5.3</c:v>
                </c:pt>
                <c:pt idx="10">
                  <c:v>6.3</c:v>
                </c:pt>
                <c:pt idx="11">
                  <c:v>5.5</c:v>
                </c:pt>
                <c:pt idx="12">
                  <c:v>5.6</c:v>
                </c:pt>
                <c:pt idx="13">
                  <c:v>6.6</c:v>
                </c:pt>
                <c:pt idx="14">
                  <c:v>6.4</c:v>
                </c:pt>
                <c:pt idx="15">
                  <c:v>7.1</c:v>
                </c:pt>
                <c:pt idx="16">
                  <c:v>6.6</c:v>
                </c:pt>
                <c:pt idx="17">
                  <c:v>7.1</c:v>
                </c:pt>
                <c:pt idx="18">
                  <c:v>7</c:v>
                </c:pt>
                <c:pt idx="19">
                  <c:v>6.6</c:v>
                </c:pt>
                <c:pt idx="20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7-4F5E-B234-A2E0E7192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760064"/>
        <c:axId val="274761600"/>
      </c:barChart>
      <c:catAx>
        <c:axId val="27476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4761600"/>
        <c:crosses val="autoZero"/>
        <c:auto val="1"/>
        <c:lblAlgn val="ctr"/>
        <c:lblOffset val="100"/>
        <c:noMultiLvlLbl val="0"/>
      </c:catAx>
      <c:valAx>
        <c:axId val="274761600"/>
        <c:scaling>
          <c:orientation val="minMax"/>
          <c:max val="7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N° Ecografie</a:t>
                </a:r>
              </a:p>
            </c:rich>
          </c:tx>
          <c:layout>
            <c:manualLayout>
              <c:xMode val="edge"/>
              <c:yMode val="edge"/>
              <c:x val="4.8520135856380403E-2"/>
              <c:y val="7.1175414585592151E-2"/>
            </c:manualLayout>
          </c:layout>
          <c:overlay val="0"/>
          <c:spPr>
            <a:prstGeom prst="rect">
              <a:avLst/>
            </a:prstGeom>
            <a:noFill/>
            <a:ln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noFill/>
            <a:prstDash val="solid"/>
            <a:round/>
          </a:ln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4760064"/>
        <c:crosses val="autoZero"/>
        <c:crossBetween val="between"/>
      </c:valAx>
      <c:spPr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02917320924404"/>
          <c:y val="0.93227990970654628"/>
          <c:w val="0.19650685585699187"/>
          <c:h val="4.9661399548532804E-2"/>
        </c:manualLayout>
      </c:layout>
      <c:overlay val="0"/>
      <c:spPr>
        <a:prstGeom prst="rect">
          <a:avLst/>
        </a:prstGeom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Distribuzione dei parti per durata della gestazione e decorso della gravidanza Anno 2021</a:t>
            </a:r>
          </a:p>
        </c:rich>
      </c:tx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23076923076927E-2"/>
          <c:y val="0.15931372549019696"/>
          <c:w val="0.9006410256410281"/>
          <c:h val="0.6911764705882356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'Grafico 15'!$A$5</c:f>
              <c:strCache>
                <c:ptCount val="1"/>
                <c:pt idx="0">
                  <c:v>22 - 27</c:v>
                </c:pt>
              </c:strCache>
            </c:strRef>
          </c:tx>
          <c:spPr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'Grafico 15'!$E$4:$G$4</c:f>
              <c:strCache>
                <c:ptCount val="3"/>
                <c:pt idx="0">
                  <c:v>fisiologica</c:v>
                </c:pt>
                <c:pt idx="1">
                  <c:v>patologica</c:v>
                </c:pt>
                <c:pt idx="2">
                  <c:v>Totale parti</c:v>
                </c:pt>
              </c:strCache>
            </c:strRef>
          </c:cat>
          <c:val>
            <c:numRef>
              <c:f>'Grafico 15'!$E$5:$G$5</c:f>
              <c:numCache>
                <c:formatCode>0.0</c:formatCode>
                <c:ptCount val="3"/>
                <c:pt idx="0">
                  <c:v>0.11647541266067059</c:v>
                </c:pt>
                <c:pt idx="1">
                  <c:v>1.0254646636757281</c:v>
                </c:pt>
                <c:pt idx="2">
                  <c:v>0.280663314142438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3-4040-8664-BD3428FD7C6A}"/>
            </c:ext>
          </c:extLst>
        </c:ser>
        <c:ser>
          <c:idx val="2"/>
          <c:order val="1"/>
          <c:tx>
            <c:strRef>
              <c:f>'Grafico 15'!$A$6</c:f>
              <c:strCache>
                <c:ptCount val="1"/>
                <c:pt idx="0">
                  <c:v>28 - 31</c:v>
                </c:pt>
              </c:strCache>
            </c:strRef>
          </c:tx>
          <c:spPr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'Grafico 15'!$E$4:$G$4</c:f>
              <c:strCache>
                <c:ptCount val="3"/>
                <c:pt idx="0">
                  <c:v>fisiologica</c:v>
                </c:pt>
                <c:pt idx="1">
                  <c:v>patologica</c:v>
                </c:pt>
                <c:pt idx="2">
                  <c:v>Totale parti</c:v>
                </c:pt>
              </c:strCache>
            </c:strRef>
          </c:cat>
          <c:val>
            <c:numRef>
              <c:f>'Grafico 15'!$E$6:$G$6</c:f>
              <c:numCache>
                <c:formatCode>0.0</c:formatCode>
                <c:ptCount val="3"/>
                <c:pt idx="0">
                  <c:v>0.24466728694992937</c:v>
                </c:pt>
                <c:pt idx="1">
                  <c:v>1.9024245361179284</c:v>
                </c:pt>
                <c:pt idx="2">
                  <c:v>0.54410282329223147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E3-4040-8664-BD3428FD7C6A}"/>
            </c:ext>
          </c:extLst>
        </c:ser>
        <c:ser>
          <c:idx val="0"/>
          <c:order val="2"/>
          <c:tx>
            <c:strRef>
              <c:f>'Grafico 15'!$A$7</c:f>
              <c:strCache>
                <c:ptCount val="1"/>
                <c:pt idx="0">
                  <c:v>32 - 33</c:v>
                </c:pt>
              </c:strCache>
            </c:strRef>
          </c:tx>
          <c:spPr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'Grafico 15'!$E$4:$G$4</c:f>
              <c:strCache>
                <c:ptCount val="3"/>
                <c:pt idx="0">
                  <c:v>fisiologica</c:v>
                </c:pt>
                <c:pt idx="1">
                  <c:v>patologica</c:v>
                </c:pt>
                <c:pt idx="2">
                  <c:v>Totale parti</c:v>
                </c:pt>
              </c:strCache>
            </c:strRef>
          </c:cat>
          <c:val>
            <c:numRef>
              <c:f>'Grafico 15'!$E$7:$G$7</c:f>
              <c:numCache>
                <c:formatCode>0.0</c:formatCode>
                <c:ptCount val="3"/>
                <c:pt idx="0">
                  <c:v>0.3587304869223612</c:v>
                </c:pt>
                <c:pt idx="1">
                  <c:v>2.1306529521189286</c:v>
                </c:pt>
                <c:pt idx="2">
                  <c:v>0.67878733118553425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E3-4040-8664-BD3428FD7C6A}"/>
            </c:ext>
          </c:extLst>
        </c:ser>
        <c:ser>
          <c:idx val="3"/>
          <c:order val="3"/>
          <c:tx>
            <c:strRef>
              <c:f>'Grafico 15'!$A$8</c:f>
              <c:strCache>
                <c:ptCount val="1"/>
                <c:pt idx="0">
                  <c:v>34 - 36</c:v>
                </c:pt>
              </c:strCache>
            </c:strRef>
          </c:tx>
          <c:spPr>
            <a:prstGeom prst="rect">
              <a:avLst/>
            </a:prstGeom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'Grafico 15'!$E$4:$G$4</c:f>
              <c:strCache>
                <c:ptCount val="3"/>
                <c:pt idx="0">
                  <c:v>fisiologica</c:v>
                </c:pt>
                <c:pt idx="1">
                  <c:v>patologica</c:v>
                </c:pt>
                <c:pt idx="2">
                  <c:v>Totale parti</c:v>
                </c:pt>
              </c:strCache>
            </c:strRef>
          </c:cat>
          <c:val>
            <c:numRef>
              <c:f>'Grafico 15'!$E$8:$G$8</c:f>
              <c:numCache>
                <c:formatCode>0.0</c:formatCode>
                <c:ptCount val="3"/>
                <c:pt idx="0">
                  <c:v>3.5418174299596816</c:v>
                </c:pt>
                <c:pt idx="1">
                  <c:v>10.168670178674711</c:v>
                </c:pt>
                <c:pt idx="2">
                  <c:v>4.7388052326484287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E3-4040-8664-BD3428FD7C6A}"/>
            </c:ext>
          </c:extLst>
        </c:ser>
        <c:ser>
          <c:idx val="5"/>
          <c:order val="4"/>
          <c:tx>
            <c:strRef>
              <c:f>'Grafico 15'!$A$9</c:f>
              <c:strCache>
                <c:ptCount val="1"/>
                <c:pt idx="0">
                  <c:v>37 - 41</c:v>
                </c:pt>
              </c:strCache>
            </c:strRef>
          </c:tx>
          <c:spPr>
            <a:prstGeom prst="rect">
              <a:avLst/>
            </a:prstGeom>
            <a:solidFill>
              <a:srgbClr val="FFC000"/>
            </a:solidFill>
          </c:spPr>
          <c:invertIfNegative val="0"/>
          <c:val>
            <c:numRef>
              <c:f>'Grafico 15'!$E$9:$G$9</c:f>
              <c:numCache>
                <c:formatCode>0.0</c:formatCode>
                <c:ptCount val="3"/>
                <c:pt idx="0">
                  <c:v>95.080464523243393</c:v>
                </c:pt>
                <c:pt idx="1">
                  <c:v>84.477341295274428</c:v>
                </c:pt>
                <c:pt idx="2">
                  <c:v>93.165255349967964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E3-4040-8664-BD3428FD7C6A}"/>
            </c:ext>
          </c:extLst>
        </c:ser>
        <c:ser>
          <c:idx val="4"/>
          <c:order val="5"/>
          <c:tx>
            <c:strRef>
              <c:f>'Grafico 15'!$A$10</c:f>
              <c:strCache>
                <c:ptCount val="1"/>
                <c:pt idx="0">
                  <c:v>&gt; 41</c:v>
                </c:pt>
              </c:strCache>
            </c:strRef>
          </c:tx>
          <c:spPr>
            <a:prstGeom prst="rect">
              <a:avLst/>
            </a:prstGeom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'Grafico 15'!$E$4:$G$4</c:f>
              <c:strCache>
                <c:ptCount val="3"/>
                <c:pt idx="0">
                  <c:v>fisiologica</c:v>
                </c:pt>
                <c:pt idx="1">
                  <c:v>patologica</c:v>
                </c:pt>
                <c:pt idx="2">
                  <c:v>Totale parti</c:v>
                </c:pt>
              </c:strCache>
            </c:strRef>
          </c:cat>
          <c:val>
            <c:numRef>
              <c:f>'Grafico 15'!$E$10:$G$10</c:f>
              <c:numCache>
                <c:formatCode>0.0</c:formatCode>
                <c:ptCount val="3"/>
                <c:pt idx="0">
                  <c:v>0.65784486026396494</c:v>
                </c:pt>
                <c:pt idx="1">
                  <c:v>0.2954463741382814</c:v>
                </c:pt>
                <c:pt idx="2">
                  <c:v>0.59238594876341555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E3-4040-8664-BD3428FD7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2856960"/>
        <c:axId val="272858496"/>
      </c:barChart>
      <c:catAx>
        <c:axId val="27285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2858496"/>
        <c:crosses val="autoZero"/>
        <c:auto val="1"/>
        <c:lblAlgn val="ctr"/>
        <c:lblOffset val="100"/>
        <c:noMultiLvlLbl val="0"/>
      </c:catAx>
      <c:valAx>
        <c:axId val="272858496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noFill/>
            <a:prstDash val="solid"/>
            <a:round/>
          </a:ln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2856960"/>
        <c:crosses val="autoZero"/>
        <c:crossBetween val="between"/>
      </c:valAx>
      <c:spPr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282296305593426"/>
          <c:y val="0.907922182383335"/>
          <c:w val="0.60352526197310818"/>
          <c:h val="7.3527091849950432E-2"/>
        </c:manualLayout>
      </c:layout>
      <c:overlay val="0"/>
      <c:spPr>
        <a:prstGeom prst="rect">
          <a:avLst/>
        </a:prstGeom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 sz="1200"/>
              <a:t>Distribuzione dei parti secondo la modalità del parto e la presentazione del feto  Anno 2021</a:t>
            </a:r>
          </a:p>
        </c:rich>
      </c:tx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43647234678619E-2"/>
          <c:y val="0.15513126491646842"/>
          <c:w val="0.90433482810164356"/>
          <c:h val="0.701670644391411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'Grafico 16'!$F$4</c:f>
              <c:strCache>
                <c:ptCount val="1"/>
                <c:pt idx="0">
                  <c:v>spontaneo</c:v>
                </c:pt>
              </c:strCache>
            </c:strRef>
          </c:tx>
          <c:spPr>
            <a:prstGeom prst="rect">
              <a:avLst/>
            </a:prstGeom>
            <a:solidFill>
              <a:srgbClr val="972828"/>
            </a:solidFill>
            <a:ln w="25400">
              <a:noFill/>
            </a:ln>
          </c:spPr>
          <c:invertIfNegative val="0"/>
          <c:cat>
            <c:strRef>
              <c:f>'Grafico 16'!$A$5:$A$10</c:f>
              <c:strCache>
                <c:ptCount val="6"/>
                <c:pt idx="0">
                  <c:v>vertice</c:v>
                </c:pt>
                <c:pt idx="1">
                  <c:v>faccia</c:v>
                </c:pt>
                <c:pt idx="2">
                  <c:v>fronte</c:v>
                </c:pt>
                <c:pt idx="3">
                  <c:v>podice</c:v>
                </c:pt>
                <c:pt idx="4">
                  <c:v>spalla</c:v>
                </c:pt>
                <c:pt idx="5">
                  <c:v>bregma</c:v>
                </c:pt>
              </c:strCache>
            </c:strRef>
          </c:cat>
          <c:val>
            <c:numRef>
              <c:f>'Grafico 16'!$F$5:$F$10</c:f>
              <c:numCache>
                <c:formatCode>0.0</c:formatCode>
                <c:ptCount val="6"/>
                <c:pt idx="0">
                  <c:v>65.981265524242488</c:v>
                </c:pt>
                <c:pt idx="1">
                  <c:v>19.518072289156628</c:v>
                </c:pt>
                <c:pt idx="2">
                  <c:v>15.217391304347828</c:v>
                </c:pt>
                <c:pt idx="3">
                  <c:v>3.3606977937403797</c:v>
                </c:pt>
                <c:pt idx="4">
                  <c:v>8.7425149700598812</c:v>
                </c:pt>
                <c:pt idx="5">
                  <c:v>39.485627836611201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6-45AA-89D4-0AACB42EC8B3}"/>
            </c:ext>
          </c:extLst>
        </c:ser>
        <c:ser>
          <c:idx val="1"/>
          <c:order val="1"/>
          <c:tx>
            <c:strRef>
              <c:f>'Grafico 16'!$G$4</c:f>
              <c:strCache>
                <c:ptCount val="1"/>
                <c:pt idx="0">
                  <c:v>cesareo</c:v>
                </c:pt>
              </c:strCache>
            </c:strRef>
          </c:tx>
          <c:spPr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>'Grafico 16'!$A$5:$A$10</c:f>
              <c:strCache>
                <c:ptCount val="6"/>
                <c:pt idx="0">
                  <c:v>vertice</c:v>
                </c:pt>
                <c:pt idx="1">
                  <c:v>faccia</c:v>
                </c:pt>
                <c:pt idx="2">
                  <c:v>fronte</c:v>
                </c:pt>
                <c:pt idx="3">
                  <c:v>podice</c:v>
                </c:pt>
                <c:pt idx="4">
                  <c:v>spalla</c:v>
                </c:pt>
                <c:pt idx="5">
                  <c:v>bregma</c:v>
                </c:pt>
              </c:strCache>
            </c:strRef>
          </c:cat>
          <c:val>
            <c:numRef>
              <c:f>'Grafico 16'!$G$5:$G$10</c:f>
              <c:numCache>
                <c:formatCode>0.0</c:formatCode>
                <c:ptCount val="6"/>
                <c:pt idx="0">
                  <c:v>28.452818308667965</c:v>
                </c:pt>
                <c:pt idx="1">
                  <c:v>77.108433734939766</c:v>
                </c:pt>
                <c:pt idx="2">
                  <c:v>77.717391304347828</c:v>
                </c:pt>
                <c:pt idx="3">
                  <c:v>91.951000513083642</c:v>
                </c:pt>
                <c:pt idx="4">
                  <c:v>84.191616766467064</c:v>
                </c:pt>
                <c:pt idx="5">
                  <c:v>47.806354009077154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D6-45AA-89D4-0AACB42EC8B3}"/>
            </c:ext>
          </c:extLst>
        </c:ser>
        <c:ser>
          <c:idx val="2"/>
          <c:order val="2"/>
          <c:tx>
            <c:strRef>
              <c:f>'Grafico 16'!$H$4</c:f>
              <c:strCache>
                <c:ptCount val="1"/>
                <c:pt idx="0">
                  <c:v>Altre tecniche</c:v>
                </c:pt>
              </c:strCache>
            </c:strRef>
          </c:tx>
          <c:spPr>
            <a:prstGeom prst="rect">
              <a:avLst/>
            </a:prstGeom>
            <a:solidFill>
              <a:srgbClr val="B6CAE0"/>
            </a:solidFill>
            <a:ln w="25400">
              <a:noFill/>
            </a:ln>
          </c:spPr>
          <c:invertIfNegative val="0"/>
          <c:cat>
            <c:strRef>
              <c:f>'Grafico 16'!$A$5:$A$10</c:f>
              <c:strCache>
                <c:ptCount val="6"/>
                <c:pt idx="0">
                  <c:v>vertice</c:v>
                </c:pt>
                <c:pt idx="1">
                  <c:v>faccia</c:v>
                </c:pt>
                <c:pt idx="2">
                  <c:v>fronte</c:v>
                </c:pt>
                <c:pt idx="3">
                  <c:v>podice</c:v>
                </c:pt>
                <c:pt idx="4">
                  <c:v>spalla</c:v>
                </c:pt>
                <c:pt idx="5">
                  <c:v>bregma</c:v>
                </c:pt>
              </c:strCache>
            </c:strRef>
          </c:cat>
          <c:val>
            <c:numRef>
              <c:f>'Grafico 16'!$H$5:$H$10</c:f>
              <c:numCache>
                <c:formatCode>0.0</c:formatCode>
                <c:ptCount val="6"/>
                <c:pt idx="0">
                  <c:v>5.5659161670895401</c:v>
                </c:pt>
                <c:pt idx="1">
                  <c:v>3.3734939759036147</c:v>
                </c:pt>
                <c:pt idx="2">
                  <c:v>7.0652173913043477</c:v>
                </c:pt>
                <c:pt idx="3">
                  <c:v>4.6883016931759878</c:v>
                </c:pt>
                <c:pt idx="4">
                  <c:v>7.0658682634730532</c:v>
                </c:pt>
                <c:pt idx="5">
                  <c:v>12.708018154311649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D6-45AA-89D4-0AACB42EC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980224"/>
        <c:axId val="274990208"/>
      </c:barChart>
      <c:catAx>
        <c:axId val="27498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4990208"/>
        <c:crosses val="autoZero"/>
        <c:auto val="1"/>
        <c:lblAlgn val="ctr"/>
        <c:lblOffset val="100"/>
        <c:noMultiLvlLbl val="0"/>
      </c:catAx>
      <c:valAx>
        <c:axId val="274990208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4980224"/>
        <c:crosses val="autoZero"/>
        <c:crossBetween val="between"/>
      </c:valAx>
      <c:spPr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98808893282995"/>
          <c:y val="0.9284009546539379"/>
          <c:w val="0.35426056047926535"/>
          <c:h val="5.2505966587109557E-2"/>
        </c:manualLayout>
      </c:layout>
      <c:overlay val="0"/>
      <c:spPr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 sz="1100"/>
              <a:t>Distribuzione dei parti secondo la modalità del parto e la struttura dove esso avviene   Anno 2021</a:t>
            </a:r>
          </a:p>
        </c:rich>
      </c:tx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354069504860871E-2"/>
          <c:y val="0.19603001418804061"/>
          <c:w val="0.89396482301184543"/>
          <c:h val="0.672457390442519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'Grafico 17'!$A$5</c:f>
              <c:strCache>
                <c:ptCount val="1"/>
                <c:pt idx="0">
                  <c:v>Spontaneo</c:v>
                </c:pt>
              </c:strCache>
            </c:strRef>
          </c:tx>
          <c:spPr>
            <a:prstGeom prst="rect">
              <a:avLst/>
            </a:prstGeom>
            <a:solidFill>
              <a:srgbClr val="972828"/>
            </a:solidFill>
            <a:ln w="25400">
              <a:noFill/>
            </a:ln>
          </c:spPr>
          <c:invertIfNegative val="0"/>
          <c:cat>
            <c:strRef>
              <c:f>'Grafico 17'!$F$4:$H$4</c:f>
              <c:strCache>
                <c:ptCount val="3"/>
                <c:pt idx="0">
                  <c:v>Pubblico</c:v>
                </c:pt>
                <c:pt idx="1">
                  <c:v>Accreditata</c:v>
                </c:pt>
                <c:pt idx="2">
                  <c:v>Privata</c:v>
                </c:pt>
              </c:strCache>
            </c:strRef>
          </c:cat>
          <c:val>
            <c:numRef>
              <c:f>'Grafico 17'!$F$5:$H$5</c:f>
              <c:numCache>
                <c:formatCode>0.0</c:formatCode>
                <c:ptCount val="3"/>
                <c:pt idx="0">
                  <c:v>65.083785222156692</c:v>
                </c:pt>
                <c:pt idx="1">
                  <c:v>49.100406268136972</c:v>
                </c:pt>
                <c:pt idx="2">
                  <c:v>29.184549356223176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F-49E7-B9AE-DE5644F452CF}"/>
            </c:ext>
          </c:extLst>
        </c:ser>
        <c:ser>
          <c:idx val="1"/>
          <c:order val="1"/>
          <c:tx>
            <c:strRef>
              <c:f>'Grafico 17'!$A$6</c:f>
              <c:strCache>
                <c:ptCount val="1"/>
                <c:pt idx="0">
                  <c:v>Cesareo</c:v>
                </c:pt>
              </c:strCache>
            </c:strRef>
          </c:tx>
          <c:spPr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>'Grafico 17'!$F$4:$H$4</c:f>
              <c:strCache>
                <c:ptCount val="3"/>
                <c:pt idx="0">
                  <c:v>Pubblico</c:v>
                </c:pt>
                <c:pt idx="1">
                  <c:v>Accreditata</c:v>
                </c:pt>
                <c:pt idx="2">
                  <c:v>Privata</c:v>
                </c:pt>
              </c:strCache>
            </c:strRef>
          </c:cat>
          <c:val>
            <c:numRef>
              <c:f>'Grafico 17'!$F$6:$H$6</c:f>
              <c:numCache>
                <c:formatCode>0.0</c:formatCode>
                <c:ptCount val="3"/>
                <c:pt idx="0">
                  <c:v>29.467370510478545</c:v>
                </c:pt>
                <c:pt idx="1">
                  <c:v>44.597973123800173</c:v>
                </c:pt>
                <c:pt idx="2">
                  <c:v>68.669527896995703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F-49E7-B9AE-DE5644F452CF}"/>
            </c:ext>
          </c:extLst>
        </c:ser>
        <c:ser>
          <c:idx val="2"/>
          <c:order val="2"/>
          <c:tx>
            <c:strRef>
              <c:f>'Grafico 17'!$A$7</c:f>
              <c:strCache>
                <c:ptCount val="1"/>
                <c:pt idx="0">
                  <c:v>Altro</c:v>
                </c:pt>
              </c:strCache>
            </c:strRef>
          </c:tx>
          <c:spPr>
            <a:prstGeom prst="rect">
              <a:avLst/>
            </a:prstGeom>
            <a:solidFill>
              <a:srgbClr val="B6CAE0"/>
            </a:solidFill>
            <a:ln w="25400">
              <a:noFill/>
            </a:ln>
          </c:spPr>
          <c:invertIfNegative val="0"/>
          <c:cat>
            <c:strRef>
              <c:f>'Grafico 17'!$F$4:$H$4</c:f>
              <c:strCache>
                <c:ptCount val="3"/>
                <c:pt idx="0">
                  <c:v>Pubblico</c:v>
                </c:pt>
                <c:pt idx="1">
                  <c:v>Accreditata</c:v>
                </c:pt>
                <c:pt idx="2">
                  <c:v>Privata</c:v>
                </c:pt>
              </c:strCache>
            </c:strRef>
          </c:cat>
          <c:val>
            <c:numRef>
              <c:f>'Grafico 17'!$F$7:$H$7</c:f>
              <c:numCache>
                <c:formatCode>0.0</c:formatCode>
                <c:ptCount val="3"/>
                <c:pt idx="0">
                  <c:v>5.4488442673647572</c:v>
                </c:pt>
                <c:pt idx="1">
                  <c:v>6.3016206080628603</c:v>
                </c:pt>
                <c:pt idx="2">
                  <c:v>2.1459227467811157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9F-49E7-B9AE-DE5644F45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5940480"/>
        <c:axId val="275942016"/>
      </c:barChart>
      <c:catAx>
        <c:axId val="27594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5942016"/>
        <c:crosses val="autoZero"/>
        <c:auto val="1"/>
        <c:lblAlgn val="ctr"/>
        <c:lblOffset val="100"/>
        <c:noMultiLvlLbl val="0"/>
      </c:catAx>
      <c:valAx>
        <c:axId val="275942016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5940480"/>
        <c:crosses val="autoZero"/>
        <c:crossBetween val="between"/>
      </c:valAx>
      <c:spPr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58404730403819"/>
          <c:y val="0.92555935470845296"/>
          <c:w val="0.30505726751529832"/>
          <c:h val="5.4590570719602938E-2"/>
        </c:manualLayout>
      </c:layout>
      <c:overlay val="0"/>
      <c:spPr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Percentuale di Parti Cesarei sul totale dei parti - Anno 2021</a:t>
            </a:r>
          </a:p>
        </c:rich>
      </c:tx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054626532887407E-2"/>
          <c:y val="0.12192982456140351"/>
          <c:w val="0.8862883490936142"/>
          <c:h val="0.518421052631584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 18'!$B$3</c:f>
              <c:strCache>
                <c:ptCount val="1"/>
                <c:pt idx="0">
                  <c:v>Valore %</c:v>
                </c:pt>
              </c:strCache>
            </c:strRef>
          </c:tx>
          <c:spPr>
            <a:prstGeom prst="rect">
              <a:avLst/>
            </a:prstGeom>
            <a:solidFill>
              <a:srgbClr val="B6CAE0"/>
            </a:solidFill>
            <a:ln w="25400">
              <a:noFill/>
            </a:ln>
          </c:spPr>
          <c:invertIfNegative val="0"/>
          <c:dPt>
            <c:idx val="21"/>
            <c:invertIfNegative val="0"/>
            <c:bubble3D val="0"/>
            <c:spPr>
              <a:prstGeom prst="rect">
                <a:avLst/>
              </a:prstGeom>
              <a:solidFill>
                <a:srgbClr val="002F8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D9F-4B54-9EBE-973F71947FF2}"/>
              </c:ext>
            </c:extLst>
          </c:dPt>
          <c:cat>
            <c:strRef>
              <c:f>'Grafico 18'!$A$4:$A$25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Prov. Auton. Bolzano</c:v>
                </c:pt>
                <c:pt idx="4">
                  <c:v>Prov. Auton. Trento</c:v>
                </c:pt>
                <c:pt idx="5">
                  <c:v>Veneto</c:v>
                </c:pt>
                <c:pt idx="6">
                  <c:v>Friuli Venezia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Totale</c:v>
                </c:pt>
              </c:strCache>
            </c:strRef>
          </c:cat>
          <c:val>
            <c:numRef>
              <c:f>'Grafico 18'!$B$4:$B$25</c:f>
              <c:numCache>
                <c:formatCode>0.0%</c:formatCode>
                <c:ptCount val="22"/>
                <c:pt idx="0">
                  <c:v>0.26352813852813856</c:v>
                </c:pt>
                <c:pt idx="1">
                  <c:v>0.20821917808219179</c:v>
                </c:pt>
                <c:pt idx="2">
                  <c:v>0.23053274188589748</c:v>
                </c:pt>
                <c:pt idx="3">
                  <c:v>0.24405458089668616</c:v>
                </c:pt>
                <c:pt idx="4">
                  <c:v>0.20304182509505703</c:v>
                </c:pt>
                <c:pt idx="5">
                  <c:v>0.24921508284373153</c:v>
                </c:pt>
                <c:pt idx="6">
                  <c:v>0.21554632753698416</c:v>
                </c:pt>
                <c:pt idx="7">
                  <c:v>0.29848727093838395</c:v>
                </c:pt>
                <c:pt idx="8">
                  <c:v>0.22971482063454915</c:v>
                </c:pt>
                <c:pt idx="9">
                  <c:v>0.19036929442317002</c:v>
                </c:pt>
                <c:pt idx="10">
                  <c:v>0.23018731988472624</c:v>
                </c:pt>
                <c:pt idx="11">
                  <c:v>0.2555045871559633</c:v>
                </c:pt>
                <c:pt idx="12">
                  <c:v>0.36729447421118144</c:v>
                </c:pt>
                <c:pt idx="13">
                  <c:v>0.31037851037851039</c:v>
                </c:pt>
                <c:pt idx="14">
                  <c:v>0.35644310474755087</c:v>
                </c:pt>
                <c:pt idx="15">
                  <c:v>0.50202759392187934</c:v>
                </c:pt>
                <c:pt idx="16">
                  <c:v>0.37471422039323277</c:v>
                </c:pt>
                <c:pt idx="17">
                  <c:v>0.33305830583058305</c:v>
                </c:pt>
                <c:pt idx="18">
                  <c:v>0.38470200273465777</c:v>
                </c:pt>
                <c:pt idx="19">
                  <c:v>0.39919685297492213</c:v>
                </c:pt>
                <c:pt idx="20">
                  <c:v>0.35327671441247305</c:v>
                </c:pt>
                <c:pt idx="21">
                  <c:v>0.31116308383892843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9F-4B54-9EBE-973F71947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456960"/>
        <c:axId val="276458496"/>
      </c:barChart>
      <c:catAx>
        <c:axId val="27645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540000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6458496"/>
        <c:crosses val="autoZero"/>
        <c:auto val="1"/>
        <c:lblAlgn val="ctr"/>
        <c:lblOffset val="100"/>
        <c:noMultiLvlLbl val="0"/>
      </c:catAx>
      <c:valAx>
        <c:axId val="276458496"/>
        <c:scaling>
          <c:orientation val="minMax"/>
          <c:max val="0.70000000000000062"/>
          <c:min val="0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Valore %</a:t>
                </a:r>
              </a:p>
            </c:rich>
          </c:tx>
          <c:layout>
            <c:manualLayout>
              <c:xMode val="edge"/>
              <c:yMode val="edge"/>
              <c:x val="1.1690060481570241E-2"/>
              <c:y val="0.71453046000828868"/>
            </c:manualLayout>
          </c:layout>
          <c:overlay val="0"/>
        </c:title>
        <c:numFmt formatCode="0.0%" sourceLinked="0"/>
        <c:majorTickMark val="none"/>
        <c:minorTickMark val="none"/>
        <c:tickLblPos val="nextTo"/>
        <c:spPr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6456960"/>
        <c:crosses val="autoZero"/>
        <c:crossBetween val="between"/>
        <c:minorUnit val="2.0000000000000011E-2"/>
      </c:valAx>
      <c:spPr>
        <a:prstGeom prst="rect">
          <a:avLst/>
        </a:prstGeom>
        <a:noFill/>
        <a:ln w="25400">
          <a:noFill/>
        </a:ln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Nati morti per 1.000 nati totali  </a:t>
            </a:r>
            <a:endParaRPr lang="it-IT"/>
          </a:p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Anni 2019 - 2021</a:t>
            </a:r>
            <a:endParaRPr lang="it-IT"/>
          </a:p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 </a:t>
            </a:r>
            <a:endParaRPr lang="it-IT"/>
          </a:p>
        </c:rich>
      </c:tx>
      <c:layout>
        <c:manualLayout>
          <c:xMode val="edge"/>
          <c:yMode val="edge"/>
          <c:x val="0.34191242332868294"/>
          <c:y val="1.1594202898550725E-2"/>
        </c:manualLayout>
      </c:layout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190852021611248E-2"/>
          <c:y val="0.15362362325527415"/>
          <c:w val="0.89851209570582669"/>
          <c:h val="0.36521842509744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 19'!$B$4:$B$5</c:f>
              <c:strCache>
                <c:ptCount val="2"/>
                <c:pt idx="0">
                  <c:v>2019</c:v>
                </c:pt>
              </c:strCache>
            </c:strRef>
          </c:tx>
          <c:spPr>
            <a:prstGeom prst="rect">
              <a:avLst/>
            </a:prstGeom>
            <a:solidFill>
              <a:srgbClr val="972828"/>
            </a:solidFill>
            <a:ln w="25400">
              <a:noFill/>
            </a:ln>
          </c:spPr>
          <c:invertIfNegative val="0"/>
          <c:cat>
            <c:strRef>
              <c:f>'Grafico 19'!$A$6:$A$27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Prov. Auton. Bolzano</c:v>
                </c:pt>
                <c:pt idx="4">
                  <c:v>Prov. Auton. Trento</c:v>
                </c:pt>
                <c:pt idx="5">
                  <c:v>Veneto</c:v>
                </c:pt>
                <c:pt idx="6">
                  <c:v>Friuli Venezia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Totale</c:v>
                </c:pt>
              </c:strCache>
            </c:strRef>
          </c:cat>
          <c:val>
            <c:numRef>
              <c:f>'Grafico 19'!$B$6:$B$27</c:f>
              <c:numCache>
                <c:formatCode>0.0</c:formatCode>
                <c:ptCount val="22"/>
                <c:pt idx="0">
                  <c:v>2.9608232532948189</c:v>
                </c:pt>
                <c:pt idx="1">
                  <c:v>3.6363636363636362</c:v>
                </c:pt>
                <c:pt idx="2">
                  <c:v>2.5168806917362416</c:v>
                </c:pt>
                <c:pt idx="3">
                  <c:v>2.0715630885122414</c:v>
                </c:pt>
                <c:pt idx="4">
                  <c:v>2.7033669206193167</c:v>
                </c:pt>
                <c:pt idx="5">
                  <c:v>2.7606073336133949</c:v>
                </c:pt>
                <c:pt idx="6">
                  <c:v>2.623032725455908</c:v>
                </c:pt>
                <c:pt idx="7">
                  <c:v>3.6440578347243449</c:v>
                </c:pt>
                <c:pt idx="8">
                  <c:v>3.1962025316455698</c:v>
                </c:pt>
                <c:pt idx="9">
                  <c:v>1.7462891355868779</c:v>
                </c:pt>
                <c:pt idx="10">
                  <c:v>2.4525833878351864</c:v>
                </c:pt>
                <c:pt idx="11">
                  <c:v>2.9498525073746311</c:v>
                </c:pt>
                <c:pt idx="12">
                  <c:v>1.7671917018824435</c:v>
                </c:pt>
                <c:pt idx="13">
                  <c:v>2.6178010471204192</c:v>
                </c:pt>
                <c:pt idx="14">
                  <c:v>2.9550827423167849</c:v>
                </c:pt>
                <c:pt idx="15">
                  <c:v>2.2027817987286804</c:v>
                </c:pt>
                <c:pt idx="16">
                  <c:v>3.4935120490517613</c:v>
                </c:pt>
                <c:pt idx="17">
                  <c:v>2.842377260981912</c:v>
                </c:pt>
                <c:pt idx="18">
                  <c:v>2.7952480782669462</c:v>
                </c:pt>
                <c:pt idx="19">
                  <c:v>2.3770152955766846</c:v>
                </c:pt>
                <c:pt idx="20">
                  <c:v>3.9071477821190532</c:v>
                </c:pt>
                <c:pt idx="21">
                  <c:v>2.595321784348906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3-4E0D-AEDE-2E7DBF12A355}"/>
            </c:ext>
          </c:extLst>
        </c:ser>
        <c:ser>
          <c:idx val="1"/>
          <c:order val="1"/>
          <c:tx>
            <c:strRef>
              <c:f>'Grafico 19'!$C$4:$C$5</c:f>
              <c:strCache>
                <c:ptCount val="2"/>
                <c:pt idx="0">
                  <c:v>2020</c:v>
                </c:pt>
              </c:strCache>
            </c:strRef>
          </c:tx>
          <c:spPr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>'Grafico 19'!$A$6:$A$27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Prov. Auton. Bolzano</c:v>
                </c:pt>
                <c:pt idx="4">
                  <c:v>Prov. Auton. Trento</c:v>
                </c:pt>
                <c:pt idx="5">
                  <c:v>Veneto</c:v>
                </c:pt>
                <c:pt idx="6">
                  <c:v>Friuli Venezia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Totale</c:v>
                </c:pt>
              </c:strCache>
            </c:strRef>
          </c:cat>
          <c:val>
            <c:numRef>
              <c:f>'Grafico 19'!$C$6:$C$27</c:f>
              <c:numCache>
                <c:formatCode>0.0</c:formatCode>
                <c:ptCount val="22"/>
                <c:pt idx="0">
                  <c:v>2.6683704149128098</c:v>
                </c:pt>
                <c:pt idx="1">
                  <c:v>3.9735099337748299</c:v>
                </c:pt>
                <c:pt idx="2">
                  <c:v>2.15598321516423</c:v>
                </c:pt>
                <c:pt idx="3">
                  <c:v>2.8818443804034599</c:v>
                </c:pt>
                <c:pt idx="4">
                  <c:v>3.5614347494276299</c:v>
                </c:pt>
                <c:pt idx="5">
                  <c:v>2.7709359605911299</c:v>
                </c:pt>
                <c:pt idx="6">
                  <c:v>2.5262094227611498</c:v>
                </c:pt>
                <c:pt idx="7">
                  <c:v>2.36</c:v>
                </c:pt>
                <c:pt idx="8">
                  <c:v>3.00122027637611</c:v>
                </c:pt>
                <c:pt idx="9">
                  <c:v>2.3107778165329602</c:v>
                </c:pt>
                <c:pt idx="10">
                  <c:v>3.1601123595505598</c:v>
                </c:pt>
                <c:pt idx="11">
                  <c:v>2.42718446601942</c:v>
                </c:pt>
                <c:pt idx="12">
                  <c:v>2.4807347197297598</c:v>
                </c:pt>
                <c:pt idx="13">
                  <c:v>2.45368666421298</c:v>
                </c:pt>
                <c:pt idx="14">
                  <c:v>1.3458950201884301</c:v>
                </c:pt>
                <c:pt idx="15">
                  <c:v>2.91073030880003</c:v>
                </c:pt>
                <c:pt idx="16">
                  <c:v>3.27722329807836</c:v>
                </c:pt>
                <c:pt idx="17">
                  <c:v>3.5149384885764499</c:v>
                </c:pt>
                <c:pt idx="18">
                  <c:v>3.0626603757967099</c:v>
                </c:pt>
                <c:pt idx="19">
                  <c:v>2.6182206786000499</c:v>
                </c:pt>
                <c:pt idx="20">
                  <c:v>2.44648318042813</c:v>
                </c:pt>
                <c:pt idx="21">
                  <c:v>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3-4E0D-AEDE-2E7DBF12A355}"/>
            </c:ext>
          </c:extLst>
        </c:ser>
        <c:ser>
          <c:idx val="2"/>
          <c:order val="2"/>
          <c:tx>
            <c:strRef>
              <c:f>'Grafico 19'!$D$4</c:f>
              <c:strCache>
                <c:ptCount val="1"/>
                <c:pt idx="0">
                  <c:v>2021</c:v>
                </c:pt>
              </c:strCache>
            </c:strRef>
          </c:tx>
          <c:spPr>
            <a:prstGeom prst="rect">
              <a:avLst/>
            </a:prstGeom>
            <a:solidFill>
              <a:srgbClr val="B6CAE0"/>
            </a:solidFill>
            <a:ln w="25400">
              <a:noFill/>
            </a:ln>
          </c:spPr>
          <c:invertIfNegative val="0"/>
          <c:cat>
            <c:strRef>
              <c:f>'Grafico 19'!$A$6:$A$27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Prov. Auton. Bolzano</c:v>
                </c:pt>
                <c:pt idx="4">
                  <c:v>Prov. Auton. Trento</c:v>
                </c:pt>
                <c:pt idx="5">
                  <c:v>Veneto</c:v>
                </c:pt>
                <c:pt idx="6">
                  <c:v>Friuli Venezia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Totale</c:v>
                </c:pt>
              </c:strCache>
            </c:strRef>
          </c:cat>
          <c:val>
            <c:numRef>
              <c:f>'Grafico 19'!$D$6:$D$27</c:f>
              <c:numCache>
                <c:formatCode>0.0</c:formatCode>
                <c:ptCount val="22"/>
                <c:pt idx="0">
                  <c:v>2.4413503719244698</c:v>
                </c:pt>
                <c:pt idx="1">
                  <c:v>0</c:v>
                </c:pt>
                <c:pt idx="2">
                  <c:v>2.6831308963965301</c:v>
                </c:pt>
                <c:pt idx="3">
                  <c:v>3.27426810477658</c:v>
                </c:pt>
                <c:pt idx="4">
                  <c:v>2.25</c:v>
                </c:pt>
                <c:pt idx="5">
                  <c:v>2.2697297794681499</c:v>
                </c:pt>
                <c:pt idx="6">
                  <c:v>2.5641025641025599</c:v>
                </c:pt>
                <c:pt idx="7">
                  <c:v>2.9097963142580001</c:v>
                </c:pt>
                <c:pt idx="8">
                  <c:v>2.6360011862005299</c:v>
                </c:pt>
                <c:pt idx="9">
                  <c:v>2.64240849036171</c:v>
                </c:pt>
                <c:pt idx="10">
                  <c:v>3.9097209880931199</c:v>
                </c:pt>
                <c:pt idx="11">
                  <c:v>3.05429864253394</c:v>
                </c:pt>
                <c:pt idx="12">
                  <c:v>2.2646134171684298</c:v>
                </c:pt>
                <c:pt idx="13">
                  <c:v>3.8517091959557099</c:v>
                </c:pt>
                <c:pt idx="14">
                  <c:v>2.98284862043251</c:v>
                </c:pt>
                <c:pt idx="15">
                  <c:v>2.3391812865497101</c:v>
                </c:pt>
                <c:pt idx="16">
                  <c:v>3.6712369820933501</c:v>
                </c:pt>
                <c:pt idx="17">
                  <c:v>2.4489795918367299</c:v>
                </c:pt>
                <c:pt idx="18">
                  <c:v>3.4097216715565799</c:v>
                </c:pt>
                <c:pt idx="19">
                  <c:v>2.6542978175773499</c:v>
                </c:pt>
                <c:pt idx="20">
                  <c:v>2.5</c:v>
                </c:pt>
                <c:pt idx="21">
                  <c:v>2.6827097362916299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3-4E0D-AEDE-2E7DBF12A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722624"/>
        <c:axId val="275724160"/>
      </c:barChart>
      <c:catAx>
        <c:axId val="27572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540000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5724160"/>
        <c:crosses val="autoZero"/>
        <c:auto val="1"/>
        <c:lblAlgn val="ctr"/>
        <c:lblOffset val="100"/>
        <c:noMultiLvlLbl val="0"/>
      </c:catAx>
      <c:valAx>
        <c:axId val="275724160"/>
        <c:scaling>
          <c:orientation val="minMax"/>
          <c:max val="7"/>
          <c:min val="0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N° natimorti</a:t>
                </a:r>
              </a:p>
            </c:rich>
          </c:tx>
          <c:layout>
            <c:manualLayout>
              <c:xMode val="edge"/>
              <c:yMode val="edge"/>
              <c:x val="5.2511906918265912E-2"/>
              <c:y val="0.6056388603598494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5722624"/>
        <c:crosses val="autoZero"/>
        <c:crossBetween val="between"/>
        <c:majorUnit val="1"/>
        <c:minorUnit val="0.2"/>
      </c:valAx>
      <c:spPr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64589304551502"/>
          <c:y val="0.80869808665221365"/>
          <c:w val="0.18267943841254741"/>
          <c:h val="5.7971318802541492E-2"/>
        </c:manualLayout>
      </c:layout>
      <c:overlay val="0"/>
      <c:spPr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Mortalità infantile e neontale - Anni 1997 - 2018</a:t>
            </a:r>
          </a:p>
        </c:rich>
      </c:tx>
      <c:overlay val="0"/>
      <c:spPr>
        <a:prstGeom prst="rect">
          <a:avLst/>
        </a:prstGeom>
        <a:noFill/>
        <a:ln w="25400">
          <a:noFill/>
          <a:bevel/>
        </a:ln>
      </c:spPr>
    </c:title>
    <c:autoTitleDeleted val="0"/>
    <c:plotArea>
      <c:layout>
        <c:manualLayout>
          <c:layoutTarget val="inner"/>
          <c:xMode val="edge"/>
          <c:yMode val="edge"/>
          <c:x val="8.9068825910931265E-2"/>
          <c:y val="0.14285751192933588"/>
          <c:w val="0.88663967611336358"/>
          <c:h val="0.65079533212253604"/>
        </c:manualLayout>
      </c:layout>
      <c:lineChart>
        <c:grouping val="standard"/>
        <c:varyColors val="0"/>
        <c:ser>
          <c:idx val="1"/>
          <c:order val="0"/>
          <c:tx>
            <c:strRef>
              <c:f>'Grafico 2  '!$B$4</c:f>
              <c:strCache>
                <c:ptCount val="1"/>
                <c:pt idx="0">
                  <c:v>Tasso di mortalità infantile</c:v>
                </c:pt>
              </c:strCache>
            </c:strRef>
          </c:tx>
          <c:marker>
            <c:symbol val="none"/>
          </c:marker>
          <c:cat>
            <c:numRef>
              <c:f>'Grafico 2  '!$A$9:$A$30</c:f>
              <c:numCache>
                <c:formatCode>General</c:formatCode>
                <c:ptCount val="2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cat>
          <c:val>
            <c:numRef>
              <c:f>'Grafico 2  '!$B$9:$B$30</c:f>
              <c:numCache>
                <c:formatCode>#,##0.00</c:formatCode>
                <c:ptCount val="22"/>
                <c:pt idx="0">
                  <c:v>5.556</c:v>
                </c:pt>
                <c:pt idx="1">
                  <c:v>5.2140000000000004</c:v>
                </c:pt>
                <c:pt idx="2">
                  <c:v>4.8899999999999997</c:v>
                </c:pt>
                <c:pt idx="3">
                  <c:v>4.2699999999999996</c:v>
                </c:pt>
                <c:pt idx="4">
                  <c:v>4.4029999999999996</c:v>
                </c:pt>
                <c:pt idx="5">
                  <c:v>4.0540000000000003</c:v>
                </c:pt>
                <c:pt idx="6">
                  <c:v>3.718</c:v>
                </c:pt>
                <c:pt idx="7">
                  <c:v>3.7010000000000001</c:v>
                </c:pt>
                <c:pt idx="8">
                  <c:v>3.694</c:v>
                </c:pt>
                <c:pt idx="9">
                  <c:v>3.4620000000000002</c:v>
                </c:pt>
                <c:pt idx="10">
                  <c:v>3.343</c:v>
                </c:pt>
                <c:pt idx="11">
                  <c:v>3.3410000000000002</c:v>
                </c:pt>
                <c:pt idx="12">
                  <c:v>3.476</c:v>
                </c:pt>
                <c:pt idx="13">
                  <c:v>3.21</c:v>
                </c:pt>
                <c:pt idx="14">
                  <c:v>3.09</c:v>
                </c:pt>
                <c:pt idx="15">
                  <c:v>3.2</c:v>
                </c:pt>
                <c:pt idx="16">
                  <c:v>2.96</c:v>
                </c:pt>
                <c:pt idx="17">
                  <c:v>2.78</c:v>
                </c:pt>
                <c:pt idx="18">
                  <c:v>2.9</c:v>
                </c:pt>
                <c:pt idx="19">
                  <c:v>2.81</c:v>
                </c:pt>
                <c:pt idx="20">
                  <c:v>2.75</c:v>
                </c:pt>
                <c:pt idx="21" formatCode="0.00">
                  <c:v>2.879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FE-472E-BE8B-B1A540F8AAB6}"/>
            </c:ext>
          </c:extLst>
        </c:ser>
        <c:ser>
          <c:idx val="2"/>
          <c:order val="1"/>
          <c:tx>
            <c:strRef>
              <c:f>'Grafico 2  '!$C$4</c:f>
              <c:strCache>
                <c:ptCount val="1"/>
                <c:pt idx="0">
                  <c:v>Tasso di mortalità neonatale</c:v>
                </c:pt>
              </c:strCache>
            </c:strRef>
          </c:tx>
          <c:spPr>
            <a:prstGeom prst="rect">
              <a:avLst/>
            </a:prstGeom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'Grafico 2  '!$A$9:$A$30</c:f>
              <c:numCache>
                <c:formatCode>General</c:formatCode>
                <c:ptCount val="2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cat>
          <c:val>
            <c:numRef>
              <c:f>'Grafico 2  '!$C$9:$C$30</c:f>
              <c:numCache>
                <c:formatCode>#,##0.00</c:formatCode>
                <c:ptCount val="22"/>
                <c:pt idx="0">
                  <c:v>4.2309999999999999</c:v>
                </c:pt>
                <c:pt idx="1">
                  <c:v>3.8850000000000002</c:v>
                </c:pt>
                <c:pt idx="2">
                  <c:v>3.601</c:v>
                </c:pt>
                <c:pt idx="3">
                  <c:v>3.1420000000000003</c:v>
                </c:pt>
                <c:pt idx="4">
                  <c:v>3.286</c:v>
                </c:pt>
                <c:pt idx="5">
                  <c:v>2.98</c:v>
                </c:pt>
                <c:pt idx="6">
                  <c:v>2.68</c:v>
                </c:pt>
                <c:pt idx="7">
                  <c:v>2.7060000000000004</c:v>
                </c:pt>
                <c:pt idx="8">
                  <c:v>2.681</c:v>
                </c:pt>
                <c:pt idx="9">
                  <c:v>2.528</c:v>
                </c:pt>
                <c:pt idx="10">
                  <c:v>2.3809999999999998</c:v>
                </c:pt>
                <c:pt idx="11">
                  <c:v>2.4129999999999998</c:v>
                </c:pt>
                <c:pt idx="12">
                  <c:v>2.5419999999999998</c:v>
                </c:pt>
                <c:pt idx="13">
                  <c:v>2.33</c:v>
                </c:pt>
                <c:pt idx="14">
                  <c:v>2.21</c:v>
                </c:pt>
                <c:pt idx="15">
                  <c:v>2.29</c:v>
                </c:pt>
                <c:pt idx="16">
                  <c:v>2.19</c:v>
                </c:pt>
                <c:pt idx="17">
                  <c:v>2.0099999999999998</c:v>
                </c:pt>
                <c:pt idx="18">
                  <c:v>2.0099999999999998</c:v>
                </c:pt>
                <c:pt idx="19">
                  <c:v>2.02</c:v>
                </c:pt>
                <c:pt idx="20">
                  <c:v>1.97</c:v>
                </c:pt>
                <c:pt idx="21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E-472E-BE8B-B1A540F8A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0016384"/>
        <c:axId val="260030464"/>
      </c:lineChart>
      <c:catAx>
        <c:axId val="26001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540000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0030464"/>
        <c:crosses val="autoZero"/>
        <c:auto val="1"/>
        <c:lblAlgn val="ctr"/>
        <c:lblOffset val="100"/>
        <c:noMultiLvlLbl val="0"/>
      </c:catAx>
      <c:valAx>
        <c:axId val="260030464"/>
        <c:scaling>
          <c:orientation val="minMax"/>
          <c:max val="9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#,##0.00" sourceLinked="1"/>
        <c:majorTickMark val="none"/>
        <c:minorTickMark val="none"/>
        <c:tickLblPos val="nextTo"/>
        <c:spPr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0016384"/>
        <c:crosses val="autoZero"/>
        <c:crossBetween val="between"/>
      </c:valAx>
      <c:spPr>
        <a:prstGeom prst="rect">
          <a:avLst/>
        </a:prstGeom>
        <a:solidFill>
          <a:schemeClr val="bg1">
            <a:lumMod val="95000"/>
          </a:schemeClr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8.7044534412955413E-2"/>
          <c:y val="0.91799191767695765"/>
          <c:w val="0.34139784946236557"/>
          <c:h val="8.2008210512147517E-2"/>
        </c:manualLayout>
      </c:layout>
      <c:overlay val="0"/>
      <c:txPr>
        <a:bodyPr/>
        <a:lstStyle/>
        <a:p>
          <a:pPr>
            <a:defRPr sz="85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Codifica della causa di natimortalità </a:t>
            </a:r>
            <a:endParaRPr lang="it-IT"/>
          </a:p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Anni 2019 - 2021</a:t>
            </a:r>
          </a:p>
        </c:rich>
      </c:tx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89830408419704"/>
          <c:y val="0.20101831121359934"/>
          <c:w val="0.85492372173825049"/>
          <c:h val="0.54707515077118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 20'!$I$4:$I$5</c:f>
              <c:strCache>
                <c:ptCount val="2"/>
                <c:pt idx="0">
                  <c:v>2019</c:v>
                </c:pt>
              </c:strCache>
            </c:strRef>
          </c:tx>
          <c:spPr>
            <a:prstGeom prst="rect">
              <a:avLst/>
            </a:prstGeom>
            <a:solidFill>
              <a:srgbClr val="972828"/>
            </a:solidFill>
            <a:ln w="25400">
              <a:noFill/>
            </a:ln>
          </c:spPr>
          <c:invertIfNegative val="0"/>
          <c:cat>
            <c:strRef>
              <c:f>'Grafico 20'!$A$6:$A$9</c:f>
              <c:strCache>
                <c:ptCount val="4"/>
                <c:pt idx="0">
                  <c:v>Scheda con causa di morte valida</c:v>
                </c:pt>
                <c:pt idx="1">
                  <c:v>Schede con causa di morte errata</c:v>
                </c:pt>
                <c:pt idx="2">
                  <c:v>Schede con causa di morte assente</c:v>
                </c:pt>
                <c:pt idx="3">
                  <c:v>Schede con causa di morte incompatibile con età/sesso</c:v>
                </c:pt>
              </c:strCache>
            </c:strRef>
          </c:cat>
          <c:val>
            <c:numRef>
              <c:f>'Grafico 20'!$I$6:$I$9</c:f>
              <c:numCache>
                <c:formatCode>0.0</c:formatCode>
                <c:ptCount val="4"/>
                <c:pt idx="0">
                  <c:v>41.095890410958901</c:v>
                </c:pt>
                <c:pt idx="1">
                  <c:v>4.7488584474885842</c:v>
                </c:pt>
                <c:pt idx="2">
                  <c:v>33.698630136986303</c:v>
                </c:pt>
                <c:pt idx="3">
                  <c:v>20.456621004566212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4-4D70-A824-7F7401D8BE94}"/>
            </c:ext>
          </c:extLst>
        </c:ser>
        <c:ser>
          <c:idx val="1"/>
          <c:order val="1"/>
          <c:tx>
            <c:strRef>
              <c:f>'Grafico 20'!$J$4:$J$5</c:f>
              <c:strCache>
                <c:ptCount val="2"/>
                <c:pt idx="0">
                  <c:v>2020</c:v>
                </c:pt>
              </c:strCache>
            </c:strRef>
          </c:tx>
          <c:spPr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>'Grafico 20'!$A$6:$A$9</c:f>
              <c:strCache>
                <c:ptCount val="4"/>
                <c:pt idx="0">
                  <c:v>Scheda con causa di morte valida</c:v>
                </c:pt>
                <c:pt idx="1">
                  <c:v>Schede con causa di morte errata</c:v>
                </c:pt>
                <c:pt idx="2">
                  <c:v>Schede con causa di morte assente</c:v>
                </c:pt>
                <c:pt idx="3">
                  <c:v>Schede con causa di morte incompatibile con età/sesso</c:v>
                </c:pt>
              </c:strCache>
            </c:strRef>
          </c:cat>
          <c:val>
            <c:numRef>
              <c:f>'Grafico 20'!$J$6:$J$9</c:f>
              <c:numCache>
                <c:formatCode>0.0</c:formatCode>
                <c:ptCount val="4"/>
                <c:pt idx="0">
                  <c:v>42.9</c:v>
                </c:pt>
                <c:pt idx="1">
                  <c:v>4.5999999999999996</c:v>
                </c:pt>
                <c:pt idx="2">
                  <c:v>33.5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14-4D70-A824-7F7401D8BE94}"/>
            </c:ext>
          </c:extLst>
        </c:ser>
        <c:ser>
          <c:idx val="2"/>
          <c:order val="2"/>
          <c:tx>
            <c:strRef>
              <c:f>'Grafico 20'!$K$4:$K$5</c:f>
              <c:strCache>
                <c:ptCount val="2"/>
                <c:pt idx="0">
                  <c:v>2021</c:v>
                </c:pt>
              </c:strCache>
            </c:strRef>
          </c:tx>
          <c:invertIfNegative val="0"/>
          <c:cat>
            <c:strRef>
              <c:f>'Grafico 20'!$A$6:$A$9</c:f>
              <c:strCache>
                <c:ptCount val="4"/>
                <c:pt idx="0">
                  <c:v>Scheda con causa di morte valida</c:v>
                </c:pt>
                <c:pt idx="1">
                  <c:v>Schede con causa di morte errata</c:v>
                </c:pt>
                <c:pt idx="2">
                  <c:v>Schede con causa di morte assente</c:v>
                </c:pt>
                <c:pt idx="3">
                  <c:v>Schede con causa di morte incompatibile con età/sesso</c:v>
                </c:pt>
              </c:strCache>
            </c:strRef>
          </c:cat>
          <c:val>
            <c:numRef>
              <c:f>'Grafico 20'!$K$6:$K$9</c:f>
              <c:numCache>
                <c:formatCode>0.0</c:formatCode>
                <c:ptCount val="4"/>
                <c:pt idx="0">
                  <c:v>36.617100371747213</c:v>
                </c:pt>
                <c:pt idx="1">
                  <c:v>6</c:v>
                </c:pt>
                <c:pt idx="2">
                  <c:v>32.806691449814124</c:v>
                </c:pt>
                <c:pt idx="3">
                  <c:v>24.535315985130111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14-4D70-A824-7F7401D8B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896960"/>
        <c:axId val="275902848"/>
      </c:barChart>
      <c:catAx>
        <c:axId val="27589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5902848"/>
        <c:crosses val="autoZero"/>
        <c:auto val="1"/>
        <c:lblAlgn val="ctr"/>
        <c:lblOffset val="100"/>
        <c:noMultiLvlLbl val="0"/>
      </c:catAx>
      <c:valAx>
        <c:axId val="275902848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Valore %</a:t>
                </a:r>
              </a:p>
            </c:rich>
          </c:tx>
          <c:layout>
            <c:manualLayout>
              <c:xMode val="edge"/>
              <c:yMode val="edge"/>
              <c:x val="6.44789867587795E-2"/>
              <c:y val="8.1489584794267114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5896960"/>
        <c:crosses val="autoZero"/>
        <c:crossBetween val="between"/>
      </c:valAx>
      <c:spPr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169329870035684"/>
          <c:y val="0.92366652641702229"/>
          <c:w val="0.3736330627065399"/>
          <c:h val="7.6333473582977707E-2"/>
        </c:manualLayout>
      </c:layout>
      <c:overlay val="0"/>
      <c:spPr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Distribuzione dei parti con procreazione medicalmente assistita secondo la tipologia di tecnica utilizzata </a:t>
            </a:r>
            <a:endParaRPr lang="it-IT"/>
          </a:p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Anni 2019 – 2021</a:t>
            </a:r>
            <a:endParaRPr lang="it-IT"/>
          </a:p>
        </c:rich>
      </c:tx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7533026853985"/>
          <c:y val="0.24173088057331654"/>
          <c:w val="0.87091642239267764"/>
          <c:h val="0.343512303972609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 21'!$F$4:$F$5</c:f>
              <c:strCache>
                <c:ptCount val="2"/>
                <c:pt idx="0">
                  <c:v>2019</c:v>
                </c:pt>
              </c:strCache>
            </c:strRef>
          </c:tx>
          <c:spPr>
            <a:prstGeom prst="rect">
              <a:avLst/>
            </a:prstGeom>
            <a:solidFill>
              <a:srgbClr val="972828"/>
            </a:solidFill>
            <a:ln w="25400">
              <a:noFill/>
            </a:ln>
          </c:spPr>
          <c:invertIfNegative val="0"/>
          <c:cat>
            <c:strRef>
              <c:f>'Grafico 21'!$B$6:$B$11</c:f>
              <c:strCache>
                <c:ptCount val="6"/>
                <c:pt idx="0">
                  <c:v>Fecondazione in vitro e trasferimento embrioni nell'utero (FIVET)</c:v>
                </c:pt>
                <c:pt idx="1">
                  <c:v>Fecondaz. vitro tramite iniezione spermatozoo in citoplasma (ICSI)</c:v>
                </c:pt>
                <c:pt idx="2">
                  <c:v>Solo trattamento farmacologico per induzione dell'ovulazione</c:v>
                </c:pt>
                <c:pt idx="3">
                  <c:v>Trasf. gameti nelle tube di falloppio sen. Laparoscopica (GIFT)</c:v>
                </c:pt>
                <c:pt idx="4">
                  <c:v>Trasf. gameti maschili in cavità uterina (IUI)</c:v>
                </c:pt>
                <c:pt idx="5">
                  <c:v>Altre tecniche</c:v>
                </c:pt>
              </c:strCache>
            </c:strRef>
          </c:cat>
          <c:val>
            <c:numRef>
              <c:f>'Grafico 21'!$F$6:$F$11</c:f>
              <c:numCache>
                <c:formatCode>0.0</c:formatCode>
                <c:ptCount val="6"/>
                <c:pt idx="0">
                  <c:v>0.40394931198009798</c:v>
                </c:pt>
                <c:pt idx="1">
                  <c:v>0.30754878333203761</c:v>
                </c:pt>
                <c:pt idx="2">
                  <c:v>0.13729301096167301</c:v>
                </c:pt>
                <c:pt idx="3">
                  <c:v>4.2758298997123533E-3</c:v>
                </c:pt>
                <c:pt idx="4">
                  <c:v>4.8588976133094923E-2</c:v>
                </c:pt>
                <c:pt idx="5">
                  <c:v>9.8344087693384125E-2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E-4E81-906F-BC966B8EC12C}"/>
            </c:ext>
          </c:extLst>
        </c:ser>
        <c:ser>
          <c:idx val="2"/>
          <c:order val="1"/>
          <c:tx>
            <c:strRef>
              <c:f>'Grafico 21'!$G$4:$G$5</c:f>
              <c:strCache>
                <c:ptCount val="2"/>
                <c:pt idx="0">
                  <c:v>2020</c:v>
                </c:pt>
              </c:strCache>
            </c:strRef>
          </c:tx>
          <c:spPr>
            <a:prstGeom prst="rect">
              <a:avLst/>
            </a:prstGeom>
            <a:solidFill>
              <a:srgbClr val="B6CAE0"/>
            </a:solidFill>
            <a:ln w="25400">
              <a:noFill/>
            </a:ln>
          </c:spPr>
          <c:invertIfNegative val="0"/>
          <c:cat>
            <c:strRef>
              <c:f>'Grafico 21'!$B$6:$B$11</c:f>
              <c:strCache>
                <c:ptCount val="6"/>
                <c:pt idx="0">
                  <c:v>Fecondazione in vitro e trasferimento embrioni nell'utero (FIVET)</c:v>
                </c:pt>
                <c:pt idx="1">
                  <c:v>Fecondaz. vitro tramite iniezione spermatozoo in citoplasma (ICSI)</c:v>
                </c:pt>
                <c:pt idx="2">
                  <c:v>Solo trattamento farmacologico per induzione dell'ovulazione</c:v>
                </c:pt>
                <c:pt idx="3">
                  <c:v>Trasf. gameti nelle tube di falloppio sen. Laparoscopica (GIFT)</c:v>
                </c:pt>
                <c:pt idx="4">
                  <c:v>Trasf. gameti maschili in cavità uterina (IUI)</c:v>
                </c:pt>
                <c:pt idx="5">
                  <c:v>Altre tecniche</c:v>
                </c:pt>
              </c:strCache>
            </c:strRef>
          </c:cat>
          <c:val>
            <c:numRef>
              <c:f>'Grafico 21'!$G$6:$G$11</c:f>
              <c:numCache>
                <c:formatCode>0.0</c:formatCode>
                <c:ptCount val="6"/>
                <c:pt idx="0">
                  <c:v>0.43913119635662989</c:v>
                </c:pt>
                <c:pt idx="1">
                  <c:v>0.33867577509196006</c:v>
                </c:pt>
                <c:pt idx="2">
                  <c:v>5.5526361884743386E-2</c:v>
                </c:pt>
                <c:pt idx="3">
                  <c:v>4.7293746715712038E-3</c:v>
                </c:pt>
                <c:pt idx="4">
                  <c:v>7.1203363110877563E-2</c:v>
                </c:pt>
                <c:pt idx="5">
                  <c:v>9.0733928884217899E-2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0E-4E81-906F-BC966B8EC12C}"/>
            </c:ext>
          </c:extLst>
        </c:ser>
        <c:ser>
          <c:idx val="1"/>
          <c:order val="2"/>
          <c:tx>
            <c:strRef>
              <c:f>'Grafico 21'!$H$4:$H$5</c:f>
              <c:strCache>
                <c:ptCount val="2"/>
                <c:pt idx="0">
                  <c:v>2021</c:v>
                </c:pt>
              </c:strCache>
            </c:strRef>
          </c:tx>
          <c:spPr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>'Grafico 21'!$B$6:$B$11</c:f>
              <c:strCache>
                <c:ptCount val="6"/>
                <c:pt idx="0">
                  <c:v>Fecondazione in vitro e trasferimento embrioni nell'utero (FIVET)</c:v>
                </c:pt>
                <c:pt idx="1">
                  <c:v>Fecondaz. vitro tramite iniezione spermatozoo in citoplasma (ICSI)</c:v>
                </c:pt>
                <c:pt idx="2">
                  <c:v>Solo trattamento farmacologico per induzione dell'ovulazione</c:v>
                </c:pt>
                <c:pt idx="3">
                  <c:v>Trasf. gameti nelle tube di falloppio sen. Laparoscopica (GIFT)</c:v>
                </c:pt>
                <c:pt idx="4">
                  <c:v>Trasf. gameti maschili in cavità uterina (IUI)</c:v>
                </c:pt>
                <c:pt idx="5">
                  <c:v>Altre tecniche</c:v>
                </c:pt>
              </c:strCache>
            </c:strRef>
          </c:cat>
          <c:val>
            <c:numRef>
              <c:f>'Grafico 21'!$H$6:$H$11</c:f>
              <c:numCache>
                <c:formatCode>0.0</c:formatCode>
                <c:ptCount val="6"/>
                <c:pt idx="0">
                  <c:v>0.43913119635662989</c:v>
                </c:pt>
                <c:pt idx="1">
                  <c:v>0.33867577509196006</c:v>
                </c:pt>
                <c:pt idx="2">
                  <c:v>5.5526361884743386E-2</c:v>
                </c:pt>
                <c:pt idx="3">
                  <c:v>4.7293746715712038E-3</c:v>
                </c:pt>
                <c:pt idx="4">
                  <c:v>7.1203363110877563E-2</c:v>
                </c:pt>
                <c:pt idx="5">
                  <c:v>9.0733928884217899E-2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0E-4E81-906F-BC966B8EC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313600"/>
        <c:axId val="276315136"/>
      </c:barChart>
      <c:catAx>
        <c:axId val="27631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6315136"/>
        <c:crosses val="autoZero"/>
        <c:auto val="1"/>
        <c:lblAlgn val="ctr"/>
        <c:lblOffset val="100"/>
        <c:noMultiLvlLbl val="0"/>
      </c:catAx>
      <c:valAx>
        <c:axId val="276315136"/>
        <c:scaling>
          <c:orientation val="minMax"/>
          <c:min val="0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Valore %</a:t>
                </a:r>
              </a:p>
            </c:rich>
          </c:tx>
          <c:layout>
            <c:manualLayout>
              <c:xMode val="edge"/>
              <c:yMode val="edge"/>
              <c:x val="3.7037037037037056E-2"/>
              <c:y val="0.13939478939178404"/>
            </c:manualLayout>
          </c:layout>
          <c:overlay val="0"/>
        </c:title>
        <c:numFmt formatCode="0.00%" sourceLinked="0"/>
        <c:majorTickMark val="none"/>
        <c:minorTickMark val="none"/>
        <c:tickLblPos val="nextTo"/>
        <c:spPr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6313600"/>
        <c:crosses val="autoZero"/>
        <c:crossBetween val="between"/>
      </c:valAx>
      <c:spPr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25558814952082"/>
          <c:y val="0.92366652641702229"/>
          <c:w val="0.22058857838848667"/>
          <c:h val="5.5979910908084629E-2"/>
        </c:manualLayout>
      </c:layout>
      <c:overlay val="0"/>
      <c:spPr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400" b="0"/>
              <a:t>Distribuzione dei parti e incidenza dei cesarei per classe di Robson - Anno 2021</a:t>
            </a:r>
            <a:endParaRPr lang="it-IT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22-23'!$D$4</c:f>
              <c:strCache>
                <c:ptCount val="1"/>
                <c:pt idx="0">
                  <c:v>% Parti</c:v>
                </c:pt>
              </c:strCache>
            </c:strRef>
          </c:tx>
          <c:spPr>
            <a:prstGeom prst="rect">
              <a:avLst/>
            </a:prstGeom>
            <a:solidFill>
              <a:srgbClr val="E7CAC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  <a:beve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'Grafico 22-23'!$A$5:$A$16</c:f>
              <c:strCache>
                <c:ptCount val="12"/>
                <c:pt idx="0">
                  <c:v>Classe 1</c:v>
                </c:pt>
                <c:pt idx="1">
                  <c:v>Classe 2a</c:v>
                </c:pt>
                <c:pt idx="2">
                  <c:v>Classe 2b</c:v>
                </c:pt>
                <c:pt idx="3">
                  <c:v>Classe 3</c:v>
                </c:pt>
                <c:pt idx="4">
                  <c:v>Classe 4a</c:v>
                </c:pt>
                <c:pt idx="5">
                  <c:v>Classe 4b</c:v>
                </c:pt>
                <c:pt idx="6">
                  <c:v>Classe 5</c:v>
                </c:pt>
                <c:pt idx="7">
                  <c:v>Classe 6</c:v>
                </c:pt>
                <c:pt idx="8">
                  <c:v>Classe 7</c:v>
                </c:pt>
                <c:pt idx="9">
                  <c:v>Classe 8</c:v>
                </c:pt>
                <c:pt idx="10">
                  <c:v>Classe 9</c:v>
                </c:pt>
                <c:pt idx="11">
                  <c:v>Classe 10</c:v>
                </c:pt>
              </c:strCache>
            </c:strRef>
          </c:cat>
          <c:val>
            <c:numRef>
              <c:f>'Grafico 22-23'!$D$5:$D$16</c:f>
              <c:numCache>
                <c:formatCode>0.0</c:formatCode>
                <c:ptCount val="12"/>
                <c:pt idx="0">
                  <c:v>24.753892559119748</c:v>
                </c:pt>
                <c:pt idx="1">
                  <c:v>14.176243034293149</c:v>
                </c:pt>
                <c:pt idx="2">
                  <c:v>4.1109741480677791</c:v>
                </c:pt>
                <c:pt idx="3">
                  <c:v>25.183337972404157</c:v>
                </c:pt>
                <c:pt idx="4">
                  <c:v>7.988195931629563</c:v>
                </c:pt>
                <c:pt idx="5">
                  <c:v>1.4499463193233395</c:v>
                </c:pt>
                <c:pt idx="6">
                  <c:v>12.020211200799814</c:v>
                </c:pt>
                <c:pt idx="7">
                  <c:v>2.239535108298635</c:v>
                </c:pt>
                <c:pt idx="8">
                  <c:v>1.3363364216290523</c:v>
                </c:pt>
                <c:pt idx="9">
                  <c:v>1.5141359115206117</c:v>
                </c:pt>
                <c:pt idx="10">
                  <c:v>0.48369413943342743</c:v>
                </c:pt>
                <c:pt idx="11">
                  <c:v>4.7434972534807232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8-4D3E-834E-15462CBD6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291202560"/>
        <c:axId val="291204096"/>
      </c:barChart>
      <c:lineChart>
        <c:grouping val="stacked"/>
        <c:varyColors val="0"/>
        <c:ser>
          <c:idx val="1"/>
          <c:order val="1"/>
          <c:tx>
            <c:strRef>
              <c:f>'Grafico 22-23'!$F$4</c:f>
              <c:strCache>
                <c:ptCount val="1"/>
                <c:pt idx="0">
                  <c:v>Incidenza Cesarei (%) </c:v>
                </c:pt>
              </c:strCache>
            </c:strRef>
          </c:tx>
          <c:spPr>
            <a:prstGeom prst="rect">
              <a:avLst/>
            </a:prstGeom>
            <a:ln w="28575" cap="rnd">
              <a:noFill/>
              <a:round/>
            </a:ln>
          </c:spPr>
          <c:marker>
            <c:symbol val="diamond"/>
            <c:size val="8"/>
            <c:spPr>
              <a:prstGeom prst="rect">
                <a:avLst/>
              </a:prstGeom>
              <a:solidFill>
                <a:srgbClr val="972828"/>
              </a:solidFill>
              <a:ln w="9525"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  <a:miter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'Grafico 22-23'!$A$5:$A$16</c:f>
              <c:strCache>
                <c:ptCount val="12"/>
                <c:pt idx="0">
                  <c:v>Classe 1</c:v>
                </c:pt>
                <c:pt idx="1">
                  <c:v>Classe 2a</c:v>
                </c:pt>
                <c:pt idx="2">
                  <c:v>Classe 2b</c:v>
                </c:pt>
                <c:pt idx="3">
                  <c:v>Classe 3</c:v>
                </c:pt>
                <c:pt idx="4">
                  <c:v>Classe 4a</c:v>
                </c:pt>
                <c:pt idx="5">
                  <c:v>Classe 4b</c:v>
                </c:pt>
                <c:pt idx="6">
                  <c:v>Classe 5</c:v>
                </c:pt>
                <c:pt idx="7">
                  <c:v>Classe 6</c:v>
                </c:pt>
                <c:pt idx="8">
                  <c:v>Classe 7</c:v>
                </c:pt>
                <c:pt idx="9">
                  <c:v>Classe 8</c:v>
                </c:pt>
                <c:pt idx="10">
                  <c:v>Classe 9</c:v>
                </c:pt>
                <c:pt idx="11">
                  <c:v>Classe 10</c:v>
                </c:pt>
              </c:strCache>
            </c:strRef>
          </c:cat>
          <c:val>
            <c:numRef>
              <c:f>'Grafico 22-23'!$F$5:$F$16</c:f>
              <c:numCache>
                <c:formatCode>0.0</c:formatCode>
                <c:ptCount val="12"/>
                <c:pt idx="0">
                  <c:v>12.763613832985291</c:v>
                </c:pt>
                <c:pt idx="1">
                  <c:v>27.155794197788108</c:v>
                </c:pt>
                <c:pt idx="2">
                  <c:v>100</c:v>
                </c:pt>
                <c:pt idx="3">
                  <c:v>2.4834773193783413</c:v>
                </c:pt>
                <c:pt idx="4">
                  <c:v>7.0577777777777779</c:v>
                </c:pt>
                <c:pt idx="5">
                  <c:v>100</c:v>
                </c:pt>
                <c:pt idx="6">
                  <c:v>83.351055031780902</c:v>
                </c:pt>
                <c:pt idx="7">
                  <c:v>92.289156626506013</c:v>
                </c:pt>
                <c:pt idx="8">
                  <c:v>89.904357066950055</c:v>
                </c:pt>
                <c:pt idx="9">
                  <c:v>82.498593134496346</c:v>
                </c:pt>
                <c:pt idx="10">
                  <c:v>66.647093364650615</c:v>
                </c:pt>
                <c:pt idx="11">
                  <c:v>41.380755643374648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E8-4D3E-834E-15462CBD6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11520"/>
        <c:axId val="291209984"/>
      </c:lineChart>
      <c:catAx>
        <c:axId val="29120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1204096"/>
        <c:crosses val="autoZero"/>
        <c:auto val="1"/>
        <c:lblAlgn val="ctr"/>
        <c:lblOffset val="100"/>
        <c:noMultiLvlLbl val="0"/>
      </c:catAx>
      <c:valAx>
        <c:axId val="291204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prstGeom prst="rect">
            <a:avLst/>
          </a:prstGeom>
          <a:noFill/>
          <a:ln>
            <a:solidFill>
              <a:schemeClr val="bg1">
                <a:lumMod val="7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1202560"/>
        <c:crosses val="autoZero"/>
        <c:crossBetween val="between"/>
      </c:valAx>
      <c:valAx>
        <c:axId val="29120998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prstGeom prst="rect">
            <a:avLst/>
          </a:prstGeom>
          <a:noFill/>
          <a:ln>
            <a:solidFill>
              <a:schemeClr val="bg1">
                <a:lumMod val="7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1211520"/>
        <c:crosses val="max"/>
        <c:crossBetween val="between"/>
      </c:valAx>
      <c:catAx>
        <c:axId val="291211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1209984"/>
        <c:crosses val="autoZero"/>
        <c:auto val="1"/>
        <c:lblAlgn val="ctr"/>
        <c:lblOffset val="100"/>
        <c:noMultiLvlLbl val="0"/>
      </c:catAx>
      <c:spPr>
        <a:prstGeom prst="rect">
          <a:avLst/>
        </a:prstGeom>
        <a:noFill/>
        <a:ln>
          <a:noFill/>
        </a:ln>
      </c:spPr>
    </c:plotArea>
    <c:legend>
      <c:legendPos val="b"/>
      <c:overlay val="0"/>
      <c:spPr>
        <a:prstGeom prst="rect">
          <a:avLst/>
        </a:prstGeom>
        <a:noFill/>
        <a:ln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xfrm>
      <a:off x="0" y="0"/>
      <a:ext cx="0" cy="0"/>
    </a:xfrm>
    <a:prstGeom prst="rect">
      <a:avLst/>
    </a:prstGeom>
    <a:noFill/>
    <a:ln w="9525" cap="flat" cmpd="sng" algn="ctr">
      <a:solidFill>
        <a:schemeClr val="bg2"/>
      </a:solidFill>
      <a:round/>
    </a:ln>
  </c:spPr>
  <c:txPr>
    <a:bodyPr/>
    <a:lstStyle/>
    <a:p>
      <a:pPr>
        <a:defRPr/>
      </a:pPr>
      <a:endParaRPr lang="it-IT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Distribuzione percentuale dei cesarei per classe di Robson  - Anno 2021  </a:t>
            </a:r>
          </a:p>
        </c:rich>
      </c:tx>
      <c:layout>
        <c:manualLayout>
          <c:xMode val="edge"/>
          <c:yMode val="edge"/>
          <c:x val="0.17222538435038803"/>
          <c:y val="1.9006967233174091E-2"/>
        </c:manualLayout>
      </c:layout>
      <c:overlay val="1"/>
      <c:spPr>
        <a:prstGeom prst="rect">
          <a:avLst/>
        </a:prstGeom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22-23'!$D$4</c:f>
              <c:strCache>
                <c:ptCount val="1"/>
                <c:pt idx="0">
                  <c:v>% Parti</c:v>
                </c:pt>
              </c:strCache>
            </c:strRef>
          </c:tx>
          <c:spPr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15-4D03-BA02-2675EB82DA5A}"/>
                </c:ext>
              </c:extLst>
            </c:dLbl>
            <c:dLbl>
              <c:idx val="11"/>
              <c:layout>
                <c:manualLayout>
                  <c:x val="-3.0527644977531881E-2"/>
                  <c:y val="5.8867700636883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15-4D03-BA02-2675EB82DA5A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'Grafico 22-23'!$A$5:$A$16</c:f>
              <c:strCache>
                <c:ptCount val="12"/>
                <c:pt idx="0">
                  <c:v>Classe 1</c:v>
                </c:pt>
                <c:pt idx="1">
                  <c:v>Classe 2a</c:v>
                </c:pt>
                <c:pt idx="2">
                  <c:v>Classe 2b</c:v>
                </c:pt>
                <c:pt idx="3">
                  <c:v>Classe 3</c:v>
                </c:pt>
                <c:pt idx="4">
                  <c:v>Classe 4a</c:v>
                </c:pt>
                <c:pt idx="5">
                  <c:v>Classe 4b</c:v>
                </c:pt>
                <c:pt idx="6">
                  <c:v>Classe 5</c:v>
                </c:pt>
                <c:pt idx="7">
                  <c:v>Classe 6</c:v>
                </c:pt>
                <c:pt idx="8">
                  <c:v>Classe 7</c:v>
                </c:pt>
                <c:pt idx="9">
                  <c:v>Classe 8</c:v>
                </c:pt>
                <c:pt idx="10">
                  <c:v>Classe 9</c:v>
                </c:pt>
                <c:pt idx="11">
                  <c:v>Classe 10</c:v>
                </c:pt>
              </c:strCache>
            </c:strRef>
          </c:cat>
          <c:val>
            <c:numRef>
              <c:f>'Grafico 22-23'!$D$5:$D$16</c:f>
              <c:numCache>
                <c:formatCode>0.0</c:formatCode>
                <c:ptCount val="12"/>
                <c:pt idx="0">
                  <c:v>24.753892559119748</c:v>
                </c:pt>
                <c:pt idx="1">
                  <c:v>14.176243034293149</c:v>
                </c:pt>
                <c:pt idx="2">
                  <c:v>4.1109741480677791</c:v>
                </c:pt>
                <c:pt idx="3">
                  <c:v>25.183337972404157</c:v>
                </c:pt>
                <c:pt idx="4">
                  <c:v>7.988195931629563</c:v>
                </c:pt>
                <c:pt idx="5">
                  <c:v>1.4499463193233395</c:v>
                </c:pt>
                <c:pt idx="6">
                  <c:v>12.020211200799814</c:v>
                </c:pt>
                <c:pt idx="7">
                  <c:v>2.239535108298635</c:v>
                </c:pt>
                <c:pt idx="8">
                  <c:v>1.3363364216290523</c:v>
                </c:pt>
                <c:pt idx="9">
                  <c:v>1.5141359115206117</c:v>
                </c:pt>
                <c:pt idx="10">
                  <c:v>0.48369413943342743</c:v>
                </c:pt>
                <c:pt idx="11">
                  <c:v>4.7434972534807232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15-4D03-BA02-2675EB82D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4429824"/>
        <c:axId val="294431360"/>
      </c:barChart>
      <c:barChart>
        <c:barDir val="col"/>
        <c:grouping val="clustered"/>
        <c:varyColors val="0"/>
        <c:ser>
          <c:idx val="1"/>
          <c:order val="1"/>
          <c:tx>
            <c:strRef>
              <c:f>'Grafico 22-23'!$E$4</c:f>
              <c:strCache>
                <c:ptCount val="1"/>
                <c:pt idx="0">
                  <c:v>% Cesarei</c:v>
                </c:pt>
              </c:strCache>
            </c:strRef>
          </c:tx>
          <c:spPr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6342361771632732E-2"/>
                  <c:y val="-3.37121123637977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15-4D03-BA02-2675EB82DA5A}"/>
                </c:ext>
              </c:extLst>
            </c:dLbl>
            <c:dLbl>
              <c:idx val="1"/>
              <c:layout>
                <c:manualLayout>
                  <c:x val="3.128155460381389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15-4D03-BA02-2675EB82DA5A}"/>
                </c:ext>
              </c:extLst>
            </c:dLbl>
            <c:dLbl>
              <c:idx val="2"/>
              <c:layout>
                <c:manualLayout>
                  <c:x val="3.292795221454091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15-4D03-BA02-2675EB82DA5A}"/>
                </c:ext>
              </c:extLst>
            </c:dLbl>
            <c:dLbl>
              <c:idx val="3"/>
              <c:layout>
                <c:manualLayout>
                  <c:x val="3.2927952214540916E-2"/>
                  <c:y val="-6.74242247275956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15-4D03-BA02-2675EB82DA5A}"/>
                </c:ext>
              </c:extLst>
            </c:dLbl>
            <c:dLbl>
              <c:idx val="4"/>
              <c:layout>
                <c:manualLayout>
                  <c:x val="3.1281554603813891E-2"/>
                  <c:y val="-6.74242247275956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15-4D03-BA02-2675EB82DA5A}"/>
                </c:ext>
              </c:extLst>
            </c:dLbl>
            <c:dLbl>
              <c:idx val="5"/>
              <c:layout>
                <c:manualLayout>
                  <c:x val="3.128155460381389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15-4D03-BA02-2675EB82DA5A}"/>
                </c:ext>
              </c:extLst>
            </c:dLbl>
            <c:dLbl>
              <c:idx val="6"/>
              <c:layout>
                <c:manualLayout>
                  <c:x val="4.4083665230277506E-2"/>
                  <c:y val="8.29982892090408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15-4D03-BA02-2675EB82DA5A}"/>
                </c:ext>
              </c:extLst>
            </c:dLbl>
            <c:dLbl>
              <c:idx val="7"/>
              <c:layout>
                <c:manualLayout>
                  <c:x val="3.283664673197801E-2"/>
                  <c:y val="3.4878888888888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15-4D03-BA02-2675EB82DA5A}"/>
                </c:ext>
              </c:extLst>
            </c:dLbl>
            <c:dLbl>
              <c:idx val="8"/>
              <c:layout>
                <c:manualLayout>
                  <c:x val="3.4478479068576796E-2"/>
                  <c:y val="1.24847222222222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15-4D03-BA02-2675EB82DA5A}"/>
                </c:ext>
              </c:extLst>
            </c:dLbl>
            <c:dLbl>
              <c:idx val="9"/>
              <c:layout>
                <c:manualLayout>
                  <c:x val="3.128155460381389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15-4D03-BA02-2675EB82DA5A}"/>
                </c:ext>
              </c:extLst>
            </c:dLbl>
            <c:dLbl>
              <c:idx val="10"/>
              <c:layout>
                <c:manualLayout>
                  <c:x val="4.3643796821052506E-3"/>
                  <c:y val="3.652587922250848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15-4D03-BA02-2675EB82DA5A}"/>
                </c:ext>
              </c:extLst>
            </c:dLbl>
            <c:dLbl>
              <c:idx val="11"/>
              <c:layout>
                <c:manualLayout>
                  <c:x val="-2.9813477733859409E-2"/>
                  <c:y val="2.22105825893753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15-4D03-BA02-2675EB82DA5A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'Grafico 22-23'!$A$5:$A$16</c:f>
              <c:strCache>
                <c:ptCount val="12"/>
                <c:pt idx="0">
                  <c:v>Classe 1</c:v>
                </c:pt>
                <c:pt idx="1">
                  <c:v>Classe 2a</c:v>
                </c:pt>
                <c:pt idx="2">
                  <c:v>Classe 2b</c:v>
                </c:pt>
                <c:pt idx="3">
                  <c:v>Classe 3</c:v>
                </c:pt>
                <c:pt idx="4">
                  <c:v>Classe 4a</c:v>
                </c:pt>
                <c:pt idx="5">
                  <c:v>Classe 4b</c:v>
                </c:pt>
                <c:pt idx="6">
                  <c:v>Classe 5</c:v>
                </c:pt>
                <c:pt idx="7">
                  <c:v>Classe 6</c:v>
                </c:pt>
                <c:pt idx="8">
                  <c:v>Classe 7</c:v>
                </c:pt>
                <c:pt idx="9">
                  <c:v>Classe 8</c:v>
                </c:pt>
                <c:pt idx="10">
                  <c:v>Classe 9</c:v>
                </c:pt>
                <c:pt idx="11">
                  <c:v>Classe 10</c:v>
                </c:pt>
              </c:strCache>
            </c:strRef>
          </c:cat>
          <c:val>
            <c:numRef>
              <c:f>'Grafico 22-23'!$E$5:$E$16</c:f>
              <c:numCache>
                <c:formatCode>0.0</c:formatCode>
                <c:ptCount val="12"/>
                <c:pt idx="0">
                  <c:v>3.1594912548781253</c:v>
                </c:pt>
                <c:pt idx="1">
                  <c:v>3.8496713833709193</c:v>
                </c:pt>
                <c:pt idx="2">
                  <c:v>4.1109741480677791</c:v>
                </c:pt>
                <c:pt idx="3">
                  <c:v>0.62542248680705059</c:v>
                </c:pt>
                <c:pt idx="4">
                  <c:v>0.56378911730789993</c:v>
                </c:pt>
                <c:pt idx="5">
                  <c:v>1.4499463193233395</c:v>
                </c:pt>
                <c:pt idx="6">
                  <c:v>10.018972852914947</c:v>
                </c:pt>
                <c:pt idx="7">
                  <c:v>2.0668480638033184</c:v>
                </c:pt>
                <c:pt idx="8">
                  <c:v>1.2014246681170864</c:v>
                </c:pt>
                <c:pt idx="9">
                  <c:v>1.2491408251486871</c:v>
                </c:pt>
                <c:pt idx="10">
                  <c:v>0.32236808470753975</c:v>
                </c:pt>
                <c:pt idx="11">
                  <c:v>1.9628950074130458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515-4D03-BA02-2675EB82D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294127488"/>
        <c:axId val="294125952"/>
      </c:barChart>
      <c:catAx>
        <c:axId val="29442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4431360"/>
        <c:crosses val="autoZero"/>
        <c:auto val="1"/>
        <c:lblAlgn val="ctr"/>
        <c:lblOffset val="100"/>
        <c:noMultiLvlLbl val="0"/>
      </c:catAx>
      <c:valAx>
        <c:axId val="294431360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noFill/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prstGeom prst="rect">
            <a:avLst/>
          </a:prstGeom>
          <a:noFill/>
          <a:ln>
            <a:solidFill>
              <a:schemeClr val="bg1">
                <a:lumMod val="7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4429824"/>
        <c:crosses val="autoZero"/>
        <c:crossBetween val="between"/>
      </c:valAx>
      <c:valAx>
        <c:axId val="294125952"/>
        <c:scaling>
          <c:orientation val="minMax"/>
          <c:max val="35"/>
        </c:scaling>
        <c:delete val="0"/>
        <c:axPos val="r"/>
        <c:numFmt formatCode="0" sourceLinked="0"/>
        <c:majorTickMark val="out"/>
        <c:minorTickMark val="none"/>
        <c:tickLblPos val="nextTo"/>
        <c:spPr>
          <a:prstGeom prst="rect">
            <a:avLst/>
          </a:prstGeom>
          <a:noFill/>
          <a:ln>
            <a:solidFill>
              <a:schemeClr val="bg1">
                <a:lumMod val="75000"/>
              </a:schemeClr>
            </a:solidFill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4127488"/>
        <c:crosses val="max"/>
        <c:crossBetween val="between"/>
      </c:valAx>
      <c:catAx>
        <c:axId val="294127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4125952"/>
        <c:crosses val="autoZero"/>
        <c:auto val="1"/>
        <c:lblAlgn val="ctr"/>
        <c:lblOffset val="100"/>
        <c:noMultiLvlLbl val="0"/>
      </c:catAx>
      <c:spPr>
        <a:prstGeom prst="rect">
          <a:avLst/>
        </a:prstGeom>
        <a:noFill/>
        <a:ln>
          <a:noFill/>
        </a:ln>
      </c:spPr>
    </c:plotArea>
    <c:legend>
      <c:legendPos val="b"/>
      <c:overlay val="0"/>
      <c:spPr>
        <a:prstGeom prst="rect">
          <a:avLst/>
        </a:prstGeom>
        <a:noFill/>
        <a:ln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it-IT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Boxplot Incidenza dei parti cesarei rispetto ai parti  per classe di Robson e per Regione – Anno 2021</a:t>
            </a:r>
          </a:p>
        </c:rich>
      </c:tx>
      <c:layout>
        <c:manualLayout>
          <c:xMode val="edge"/>
          <c:yMode val="edge"/>
          <c:x val="0.10628765947030677"/>
          <c:y val="0"/>
        </c:manualLayout>
      </c:layout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47394236892104E-2"/>
          <c:y val="0.11305258105436342"/>
          <c:w val="0.92977111453164363"/>
          <c:h val="0.79179030052303279"/>
        </c:manualLayout>
      </c:layout>
      <c:lineChart>
        <c:grouping val="standard"/>
        <c:varyColors val="0"/>
        <c:ser>
          <c:idx val="0"/>
          <c:order val="0"/>
          <c:tx>
            <c:strRef>
              <c:f>'Grafico 24'!$A$30</c:f>
              <c:strCache>
                <c:ptCount val="1"/>
                <c:pt idx="0">
                  <c:v>Q1</c:v>
                </c:pt>
              </c:strCache>
            </c:strRef>
          </c:tx>
          <c:spPr>
            <a:prstGeom prst="rect">
              <a:avLst/>
            </a:prstGeom>
            <a:ln w="25400" cap="rnd">
              <a:noFill/>
              <a:round/>
            </a:ln>
          </c:spPr>
          <c:marker>
            <c:symbol val="none"/>
          </c:marker>
          <c:cat>
            <c:strRef>
              <c:f>'Grafico 24'!$C$29:$N$29</c:f>
              <c:strCache>
                <c:ptCount val="12"/>
                <c:pt idx="0">
                  <c:v>Classe 1</c:v>
                </c:pt>
                <c:pt idx="1">
                  <c:v>Classe 2a</c:v>
                </c:pt>
                <c:pt idx="2">
                  <c:v>Classe 2b</c:v>
                </c:pt>
                <c:pt idx="3">
                  <c:v>Classe 3</c:v>
                </c:pt>
                <c:pt idx="4">
                  <c:v>Classe 4a</c:v>
                </c:pt>
                <c:pt idx="5">
                  <c:v>Classe 4b</c:v>
                </c:pt>
                <c:pt idx="6">
                  <c:v>Classe 5</c:v>
                </c:pt>
                <c:pt idx="7">
                  <c:v>Classe 6</c:v>
                </c:pt>
                <c:pt idx="8">
                  <c:v>Classe 7</c:v>
                </c:pt>
                <c:pt idx="9">
                  <c:v>Classe 8</c:v>
                </c:pt>
                <c:pt idx="10">
                  <c:v>Classe 9</c:v>
                </c:pt>
                <c:pt idx="11">
                  <c:v>Classe 10</c:v>
                </c:pt>
              </c:strCache>
            </c:strRef>
          </c:cat>
          <c:val>
            <c:numRef>
              <c:f>'Grafico 24'!$C$30:$N$30</c:f>
              <c:numCache>
                <c:formatCode>_-* #,##0.0_-;\-* #,##0.0_-;_-* "-"??_-;_-@_-</c:formatCode>
                <c:ptCount val="12"/>
                <c:pt idx="0">
                  <c:v>8.1</c:v>
                </c:pt>
                <c:pt idx="1">
                  <c:v>22.349999999999998</c:v>
                </c:pt>
                <c:pt idx="2">
                  <c:v>100</c:v>
                </c:pt>
                <c:pt idx="3">
                  <c:v>1.675</c:v>
                </c:pt>
                <c:pt idx="4">
                  <c:v>5.3999999999999995</c:v>
                </c:pt>
                <c:pt idx="5">
                  <c:v>100</c:v>
                </c:pt>
                <c:pt idx="6">
                  <c:v>70.849999999999994</c:v>
                </c:pt>
                <c:pt idx="7">
                  <c:v>90.724999999999994</c:v>
                </c:pt>
                <c:pt idx="8">
                  <c:v>88</c:v>
                </c:pt>
                <c:pt idx="9">
                  <c:v>74.224999999999994</c:v>
                </c:pt>
                <c:pt idx="10">
                  <c:v>56.7</c:v>
                </c:pt>
                <c:pt idx="11">
                  <c:v>34.524999999999999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1-43FD-BA15-5C3AC82AD830}"/>
            </c:ext>
          </c:extLst>
        </c:ser>
        <c:ser>
          <c:idx val="1"/>
          <c:order val="1"/>
          <c:tx>
            <c:strRef>
              <c:f>'Grafico 24'!$A$31</c:f>
              <c:strCache>
                <c:ptCount val="1"/>
                <c:pt idx="0">
                  <c:v>MIN</c:v>
                </c:pt>
              </c:strCache>
            </c:strRef>
          </c:tx>
          <c:spPr>
            <a:prstGeom prst="rect">
              <a:avLst/>
            </a:prstGeom>
            <a:ln w="25400" cap="rnd">
              <a:noFill/>
              <a:round/>
            </a:ln>
          </c:spPr>
          <c:marker>
            <c:symbol val="none"/>
          </c:marker>
          <c:cat>
            <c:strRef>
              <c:f>'Grafico 24'!$C$29:$N$29</c:f>
              <c:strCache>
                <c:ptCount val="12"/>
                <c:pt idx="0">
                  <c:v>Classe 1</c:v>
                </c:pt>
                <c:pt idx="1">
                  <c:v>Classe 2a</c:v>
                </c:pt>
                <c:pt idx="2">
                  <c:v>Classe 2b</c:v>
                </c:pt>
                <c:pt idx="3">
                  <c:v>Classe 3</c:v>
                </c:pt>
                <c:pt idx="4">
                  <c:v>Classe 4a</c:v>
                </c:pt>
                <c:pt idx="5">
                  <c:v>Classe 4b</c:v>
                </c:pt>
                <c:pt idx="6">
                  <c:v>Classe 5</c:v>
                </c:pt>
                <c:pt idx="7">
                  <c:v>Classe 6</c:v>
                </c:pt>
                <c:pt idx="8">
                  <c:v>Classe 7</c:v>
                </c:pt>
                <c:pt idx="9">
                  <c:v>Classe 8</c:v>
                </c:pt>
                <c:pt idx="10">
                  <c:v>Classe 9</c:v>
                </c:pt>
                <c:pt idx="11">
                  <c:v>Classe 10</c:v>
                </c:pt>
              </c:strCache>
            </c:strRef>
          </c:cat>
          <c:val>
            <c:numRef>
              <c:f>'Grafico 24'!$C$31:$N$31</c:f>
              <c:numCache>
                <c:formatCode>_-* #,##0.0_-;\-* #,##0.0_-;_-* "-"??_-;_-@_-</c:formatCode>
                <c:ptCount val="12"/>
                <c:pt idx="0">
                  <c:v>6.1</c:v>
                </c:pt>
                <c:pt idx="1">
                  <c:v>16.399999999999999</c:v>
                </c:pt>
                <c:pt idx="2">
                  <c:v>100</c:v>
                </c:pt>
                <c:pt idx="3">
                  <c:v>1.2</c:v>
                </c:pt>
                <c:pt idx="4">
                  <c:v>1.9</c:v>
                </c:pt>
                <c:pt idx="5">
                  <c:v>100</c:v>
                </c:pt>
                <c:pt idx="6">
                  <c:v>59.1</c:v>
                </c:pt>
                <c:pt idx="7">
                  <c:v>72.2</c:v>
                </c:pt>
                <c:pt idx="8">
                  <c:v>50</c:v>
                </c:pt>
                <c:pt idx="9">
                  <c:v>57.1</c:v>
                </c:pt>
                <c:pt idx="10">
                  <c:v>43.6</c:v>
                </c:pt>
                <c:pt idx="11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1-43FD-BA15-5C3AC82AD830}"/>
            </c:ext>
          </c:extLst>
        </c:ser>
        <c:ser>
          <c:idx val="2"/>
          <c:order val="2"/>
          <c:tx>
            <c:strRef>
              <c:f>'Grafico 24'!$A$32</c:f>
              <c:strCache>
                <c:ptCount val="1"/>
                <c:pt idx="0">
                  <c:v>MEDIANA</c:v>
                </c:pt>
              </c:strCache>
            </c:strRef>
          </c:tx>
          <c:spPr>
            <a:prstGeom prst="rect">
              <a:avLst/>
            </a:prstGeom>
            <a:ln w="25400" cap="rnd">
              <a:noFill/>
              <a:round/>
            </a:ln>
          </c:spPr>
          <c:marker>
            <c:symbol val="diamond"/>
            <c:size val="6"/>
            <c:spPr>
              <a:prstGeom prst="rect">
                <a:avLst/>
              </a:prstGeom>
              <a:solidFill>
                <a:schemeClr val="accent1">
                  <a:alpha val="99000"/>
                </a:schemeClr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1.0938399477454558E-2"/>
                  <c:y val="-2.0943561883114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71-43FD-BA15-5C3AC82AD830}"/>
                </c:ext>
              </c:extLst>
            </c:dLbl>
            <c:dLbl>
              <c:idx val="1"/>
              <c:layout>
                <c:manualLayout>
                  <c:x val="1.23056994121364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71-43FD-BA15-5C3AC82AD830}"/>
                </c:ext>
              </c:extLst>
            </c:dLbl>
            <c:dLbl>
              <c:idx val="2"/>
              <c:layout>
                <c:manualLayout>
                  <c:x val="1.3672999346818308E-2"/>
                  <c:y val="-8.3774247532454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71-43FD-BA15-5C3AC82AD830}"/>
                </c:ext>
              </c:extLst>
            </c:dLbl>
            <c:dLbl>
              <c:idx val="3"/>
              <c:layout>
                <c:manualLayout>
                  <c:x val="1.3672999346818308E-2"/>
                  <c:y val="-7.679217312834675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71-43FD-BA15-5C3AC82AD830}"/>
                </c:ext>
              </c:extLst>
            </c:dLbl>
            <c:dLbl>
              <c:idx val="4"/>
              <c:layout>
                <c:manualLayout>
                  <c:x val="1.0938399477454558E-2"/>
                  <c:y val="-2.09435618831133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71-43FD-BA15-5C3AC82AD830}"/>
                </c:ext>
              </c:extLst>
            </c:dLbl>
            <c:dLbl>
              <c:idx val="5"/>
              <c:layout>
                <c:manualLayout>
                  <c:x val="1.5040299281500061E-2"/>
                  <c:y val="-1.2566137129867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71-43FD-BA15-5C3AC82AD830}"/>
                </c:ext>
              </c:extLst>
            </c:dLbl>
            <c:dLbl>
              <c:idx val="6"/>
              <c:layout>
                <c:manualLayout>
                  <c:x val="1.3672999346818308E-2"/>
                  <c:y val="-4.1887123766226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71-43FD-BA15-5C3AC82AD830}"/>
                </c:ext>
              </c:extLst>
            </c:dLbl>
            <c:dLbl>
              <c:idx val="7"/>
              <c:layout>
                <c:manualLayout>
                  <c:x val="1.5040299281499933E-2"/>
                  <c:y val="-1.6754849506490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71-43FD-BA15-5C3AC82AD830}"/>
                </c:ext>
              </c:extLst>
            </c:dLbl>
            <c:dLbl>
              <c:idx val="8"/>
              <c:layout>
                <c:manualLayout>
                  <c:x val="1.6407599216181987E-2"/>
                  <c:y val="-1.2566137129867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71-43FD-BA15-5C3AC82AD830}"/>
                </c:ext>
              </c:extLst>
            </c:dLbl>
            <c:dLbl>
              <c:idx val="9"/>
              <c:layout>
                <c:manualLayout>
                  <c:x val="1.0938399477454558E-2"/>
                  <c:y val="-1.4660493318179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71-43FD-BA15-5C3AC82AD830}"/>
                </c:ext>
              </c:extLst>
            </c:dLbl>
            <c:spPr>
              <a:noFill/>
              <a:ln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'Grafico 24'!$C$29:$N$29</c:f>
              <c:strCache>
                <c:ptCount val="12"/>
                <c:pt idx="0">
                  <c:v>Classe 1</c:v>
                </c:pt>
                <c:pt idx="1">
                  <c:v>Classe 2a</c:v>
                </c:pt>
                <c:pt idx="2">
                  <c:v>Classe 2b</c:v>
                </c:pt>
                <c:pt idx="3">
                  <c:v>Classe 3</c:v>
                </c:pt>
                <c:pt idx="4">
                  <c:v>Classe 4a</c:v>
                </c:pt>
                <c:pt idx="5">
                  <c:v>Classe 4b</c:v>
                </c:pt>
                <c:pt idx="6">
                  <c:v>Classe 5</c:v>
                </c:pt>
                <c:pt idx="7">
                  <c:v>Classe 6</c:v>
                </c:pt>
                <c:pt idx="8">
                  <c:v>Classe 7</c:v>
                </c:pt>
                <c:pt idx="9">
                  <c:v>Classe 8</c:v>
                </c:pt>
                <c:pt idx="10">
                  <c:v>Classe 9</c:v>
                </c:pt>
                <c:pt idx="11">
                  <c:v>Classe 10</c:v>
                </c:pt>
              </c:strCache>
            </c:strRef>
          </c:cat>
          <c:val>
            <c:numRef>
              <c:f>'Grafico 24'!$C$32:$N$32</c:f>
              <c:numCache>
                <c:formatCode>_-* #,##0.0_-;\-* #,##0.0_-;_-* "-"??_-;_-@_-</c:formatCode>
                <c:ptCount val="12"/>
                <c:pt idx="0">
                  <c:v>11.5</c:v>
                </c:pt>
                <c:pt idx="1">
                  <c:v>25.049999999999997</c:v>
                </c:pt>
                <c:pt idx="2">
                  <c:v>100</c:v>
                </c:pt>
                <c:pt idx="3">
                  <c:v>2.1</c:v>
                </c:pt>
                <c:pt idx="4">
                  <c:v>6.7</c:v>
                </c:pt>
                <c:pt idx="5">
                  <c:v>100</c:v>
                </c:pt>
                <c:pt idx="6">
                  <c:v>76.75</c:v>
                </c:pt>
                <c:pt idx="7">
                  <c:v>94.95</c:v>
                </c:pt>
                <c:pt idx="8">
                  <c:v>94.550000000000011</c:v>
                </c:pt>
                <c:pt idx="9">
                  <c:v>85.6</c:v>
                </c:pt>
                <c:pt idx="10">
                  <c:v>65.7</c:v>
                </c:pt>
                <c:pt idx="11">
                  <c:v>41.55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071-43FD-BA15-5C3AC82AD830}"/>
            </c:ext>
          </c:extLst>
        </c:ser>
        <c:ser>
          <c:idx val="3"/>
          <c:order val="3"/>
          <c:tx>
            <c:strRef>
              <c:f>'Grafico 24'!$A$33</c:f>
              <c:strCache>
                <c:ptCount val="1"/>
                <c:pt idx="0">
                  <c:v>MAX</c:v>
                </c:pt>
              </c:strCache>
            </c:strRef>
          </c:tx>
          <c:spPr>
            <a:prstGeom prst="rect">
              <a:avLst/>
            </a:prstGeom>
            <a:ln w="25400" cap="rnd">
              <a:noFill/>
              <a:round/>
            </a:ln>
          </c:spPr>
          <c:marker>
            <c:symbol val="none"/>
          </c:marker>
          <c:cat>
            <c:strRef>
              <c:f>'Grafico 24'!$C$29:$N$29</c:f>
              <c:strCache>
                <c:ptCount val="12"/>
                <c:pt idx="0">
                  <c:v>Classe 1</c:v>
                </c:pt>
                <c:pt idx="1">
                  <c:v>Classe 2a</c:v>
                </c:pt>
                <c:pt idx="2">
                  <c:v>Classe 2b</c:v>
                </c:pt>
                <c:pt idx="3">
                  <c:v>Classe 3</c:v>
                </c:pt>
                <c:pt idx="4">
                  <c:v>Classe 4a</c:v>
                </c:pt>
                <c:pt idx="5">
                  <c:v>Classe 4b</c:v>
                </c:pt>
                <c:pt idx="6">
                  <c:v>Classe 5</c:v>
                </c:pt>
                <c:pt idx="7">
                  <c:v>Classe 6</c:v>
                </c:pt>
                <c:pt idx="8">
                  <c:v>Classe 7</c:v>
                </c:pt>
                <c:pt idx="9">
                  <c:v>Classe 8</c:v>
                </c:pt>
                <c:pt idx="10">
                  <c:v>Classe 9</c:v>
                </c:pt>
                <c:pt idx="11">
                  <c:v>Classe 10</c:v>
                </c:pt>
              </c:strCache>
            </c:strRef>
          </c:cat>
          <c:val>
            <c:numRef>
              <c:f>'Grafico 24'!$C$33:$N$33</c:f>
              <c:numCache>
                <c:formatCode>_-* #,##0.0_-;\-* #,##0.0_-;_-* "-"??_-;_-@_-</c:formatCode>
                <c:ptCount val="12"/>
                <c:pt idx="0">
                  <c:v>26.3</c:v>
                </c:pt>
                <c:pt idx="1">
                  <c:v>46</c:v>
                </c:pt>
                <c:pt idx="2">
                  <c:v>100</c:v>
                </c:pt>
                <c:pt idx="3">
                  <c:v>5.2</c:v>
                </c:pt>
                <c:pt idx="4">
                  <c:v>27</c:v>
                </c:pt>
                <c:pt idx="5">
                  <c:v>100</c:v>
                </c:pt>
                <c:pt idx="6">
                  <c:v>96.7</c:v>
                </c:pt>
                <c:pt idx="7">
                  <c:v>100</c:v>
                </c:pt>
                <c:pt idx="8">
                  <c:v>100</c:v>
                </c:pt>
                <c:pt idx="9">
                  <c:v>93.6</c:v>
                </c:pt>
                <c:pt idx="10">
                  <c:v>100</c:v>
                </c:pt>
                <c:pt idx="11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071-43FD-BA15-5C3AC82AD830}"/>
            </c:ext>
          </c:extLst>
        </c:ser>
        <c:ser>
          <c:idx val="4"/>
          <c:order val="4"/>
          <c:tx>
            <c:strRef>
              <c:f>'Grafico 24'!$A$34</c:f>
              <c:strCache>
                <c:ptCount val="1"/>
                <c:pt idx="0">
                  <c:v>Q3</c:v>
                </c:pt>
              </c:strCache>
            </c:strRef>
          </c:tx>
          <c:spPr>
            <a:prstGeom prst="rect">
              <a:avLst/>
            </a:prstGeom>
            <a:ln w="25400" cap="rnd">
              <a:noFill/>
              <a:round/>
            </a:ln>
          </c:spPr>
          <c:marker>
            <c:symbol val="none"/>
          </c:marker>
          <c:cat>
            <c:strRef>
              <c:f>'Grafico 24'!$C$29:$N$29</c:f>
              <c:strCache>
                <c:ptCount val="12"/>
                <c:pt idx="0">
                  <c:v>Classe 1</c:v>
                </c:pt>
                <c:pt idx="1">
                  <c:v>Classe 2a</c:v>
                </c:pt>
                <c:pt idx="2">
                  <c:v>Classe 2b</c:v>
                </c:pt>
                <c:pt idx="3">
                  <c:v>Classe 3</c:v>
                </c:pt>
                <c:pt idx="4">
                  <c:v>Classe 4a</c:v>
                </c:pt>
                <c:pt idx="5">
                  <c:v>Classe 4b</c:v>
                </c:pt>
                <c:pt idx="6">
                  <c:v>Classe 5</c:v>
                </c:pt>
                <c:pt idx="7">
                  <c:v>Classe 6</c:v>
                </c:pt>
                <c:pt idx="8">
                  <c:v>Classe 7</c:v>
                </c:pt>
                <c:pt idx="9">
                  <c:v>Classe 8</c:v>
                </c:pt>
                <c:pt idx="10">
                  <c:v>Classe 9</c:v>
                </c:pt>
                <c:pt idx="11">
                  <c:v>Classe 10</c:v>
                </c:pt>
              </c:strCache>
            </c:strRef>
          </c:cat>
          <c:val>
            <c:numRef>
              <c:f>'Grafico 24'!$C$34:$N$34</c:f>
              <c:numCache>
                <c:formatCode>_-* #,##0.0_-;\-* #,##0.0_-;_-* "-"??_-;_-@_-</c:formatCode>
                <c:ptCount val="12"/>
                <c:pt idx="0">
                  <c:v>14.875</c:v>
                </c:pt>
                <c:pt idx="1">
                  <c:v>33.274999999999999</c:v>
                </c:pt>
                <c:pt idx="2">
                  <c:v>100</c:v>
                </c:pt>
                <c:pt idx="3">
                  <c:v>2.9249999999999998</c:v>
                </c:pt>
                <c:pt idx="4">
                  <c:v>8.4</c:v>
                </c:pt>
                <c:pt idx="5">
                  <c:v>100</c:v>
                </c:pt>
                <c:pt idx="6">
                  <c:v>87.6</c:v>
                </c:pt>
                <c:pt idx="7">
                  <c:v>97.025000000000006</c:v>
                </c:pt>
                <c:pt idx="8">
                  <c:v>95.9</c:v>
                </c:pt>
                <c:pt idx="9">
                  <c:v>88.724999999999994</c:v>
                </c:pt>
                <c:pt idx="10">
                  <c:v>81.575000000000003</c:v>
                </c:pt>
                <c:pt idx="11">
                  <c:v>50.125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071-43FD-BA15-5C3AC82AD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prstGeom prst="rect">
              <a:avLst/>
            </a:prstGeom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</c:spPr>
        </c:hiLowLines>
        <c:upDownBars>
          <c:gapWidth val="150"/>
          <c:upBars>
            <c:spPr>
              <a:prstGeom prst="rect">
                <a:avLst/>
              </a:prstGeom>
              <a:solidFill>
                <a:srgbClr val="E7CAC9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</c:spPr>
          </c:upBars>
          <c:downBars>
            <c:spPr>
              <a:prstGeom prst="rect">
                <a:avLst/>
              </a:prstGeom>
              <a:solidFill>
                <a:schemeClr val="dk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ownBars>
        </c:upDownBars>
        <c:smooth val="0"/>
        <c:axId val="291074432"/>
        <c:axId val="291075968"/>
      </c:lineChart>
      <c:catAx>
        <c:axId val="2910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107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075968"/>
        <c:scaling>
          <c:orientation val="minMax"/>
          <c:max val="100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1074432"/>
        <c:crosses val="autoZero"/>
        <c:crossBetween val="between"/>
      </c:valAx>
      <c:spPr>
        <a:prstGeom prst="rect">
          <a:avLst/>
        </a:prstGeom>
        <a:noFill/>
        <a:ln>
          <a:noFill/>
        </a:ln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it-IT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 sz="1100"/>
              <a:t>Distribuzione percentuale dei punti nascita per classe di parto - Anno 2021</a:t>
            </a:r>
          </a:p>
        </c:rich>
      </c:tx>
      <c:layout>
        <c:manualLayout>
          <c:xMode val="edge"/>
          <c:yMode val="edge"/>
          <c:x val="0.11226462971198367"/>
          <c:y val="0"/>
        </c:manualLayout>
      </c:layout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09837488476484E-2"/>
          <c:y val="0.16971279373368145"/>
          <c:w val="0.90220889673767801"/>
          <c:h val="0.420365535248043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'Grafico 3'!$H$3</c:f>
              <c:strCache>
                <c:ptCount val="1"/>
                <c:pt idx="0">
                  <c:v>0-499</c:v>
                </c:pt>
              </c:strCache>
            </c:strRef>
          </c:tx>
          <c:spPr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'Grafico 3'!$A$4:$A$25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  <c:pt idx="6">
                  <c:v>Friuli V.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'Grafico 3'!$H$4:$H$25</c:f>
              <c:numCache>
                <c:formatCode>0%</c:formatCode>
                <c:ptCount val="22"/>
                <c:pt idx="0">
                  <c:v>0.23076923076923078</c:v>
                </c:pt>
                <c:pt idx="1">
                  <c:v>0</c:v>
                </c:pt>
                <c:pt idx="2">
                  <c:v>0.18181818181818182</c:v>
                </c:pt>
                <c:pt idx="3">
                  <c:v>0.2</c:v>
                </c:pt>
                <c:pt idx="4">
                  <c:v>0.5</c:v>
                </c:pt>
                <c:pt idx="5">
                  <c:v>0.1875</c:v>
                </c:pt>
                <c:pt idx="6">
                  <c:v>0.4</c:v>
                </c:pt>
                <c:pt idx="7">
                  <c:v>0.2</c:v>
                </c:pt>
                <c:pt idx="8">
                  <c:v>0.15</c:v>
                </c:pt>
                <c:pt idx="9">
                  <c:v>0.20833333333333334</c:v>
                </c:pt>
                <c:pt idx="10">
                  <c:v>0.16666666666666666</c:v>
                </c:pt>
                <c:pt idx="11">
                  <c:v>9.0909090909090912E-2</c:v>
                </c:pt>
                <c:pt idx="12">
                  <c:v>0.33333333333333331</c:v>
                </c:pt>
                <c:pt idx="13">
                  <c:v>0.22222222222222221</c:v>
                </c:pt>
                <c:pt idx="14">
                  <c:v>0.66666666666666663</c:v>
                </c:pt>
                <c:pt idx="15">
                  <c:v>0.26923076923076922</c:v>
                </c:pt>
                <c:pt idx="16">
                  <c:v>0.23076923076923078</c:v>
                </c:pt>
                <c:pt idx="17">
                  <c:v>0.4</c:v>
                </c:pt>
                <c:pt idx="18">
                  <c:v>9.0909090909090912E-2</c:v>
                </c:pt>
                <c:pt idx="19">
                  <c:v>0.26666666666666666</c:v>
                </c:pt>
                <c:pt idx="20">
                  <c:v>0.45454545454545453</c:v>
                </c:pt>
                <c:pt idx="21">
                  <c:v>0.24060150375939848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A-4911-BECF-29449D02CCE3}"/>
            </c:ext>
          </c:extLst>
        </c:ser>
        <c:ser>
          <c:idx val="1"/>
          <c:order val="1"/>
          <c:tx>
            <c:strRef>
              <c:f>'Grafico 3'!$I$3</c:f>
              <c:strCache>
                <c:ptCount val="1"/>
                <c:pt idx="0">
                  <c:v>500-799</c:v>
                </c:pt>
              </c:strCache>
            </c:strRef>
          </c:tx>
          <c:spPr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'Grafico 3'!$A$4:$A$25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  <c:pt idx="6">
                  <c:v>Friuli V.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'Grafico 3'!$I$4:$I$25</c:f>
              <c:numCache>
                <c:formatCode>0%</c:formatCode>
                <c:ptCount val="22"/>
                <c:pt idx="0">
                  <c:v>0.34615384615384615</c:v>
                </c:pt>
                <c:pt idx="1">
                  <c:v>1</c:v>
                </c:pt>
                <c:pt idx="2">
                  <c:v>0.29090909090909089</c:v>
                </c:pt>
                <c:pt idx="3">
                  <c:v>0</c:v>
                </c:pt>
                <c:pt idx="4">
                  <c:v>0</c:v>
                </c:pt>
                <c:pt idx="5">
                  <c:v>0.3125</c:v>
                </c:pt>
                <c:pt idx="6">
                  <c:v>0.4</c:v>
                </c:pt>
                <c:pt idx="7">
                  <c:v>0.4</c:v>
                </c:pt>
                <c:pt idx="8">
                  <c:v>0.1</c:v>
                </c:pt>
                <c:pt idx="9">
                  <c:v>0.16666666666666666</c:v>
                </c:pt>
                <c:pt idx="10">
                  <c:v>0.33333333333333331</c:v>
                </c:pt>
                <c:pt idx="11">
                  <c:v>0.54545454545454541</c:v>
                </c:pt>
                <c:pt idx="12">
                  <c:v>0.12121212121212122</c:v>
                </c:pt>
                <c:pt idx="13">
                  <c:v>0.55555555555555558</c:v>
                </c:pt>
                <c:pt idx="14">
                  <c:v>0.33333333333333331</c:v>
                </c:pt>
                <c:pt idx="15">
                  <c:v>0.25</c:v>
                </c:pt>
                <c:pt idx="16">
                  <c:v>0.26923076923076922</c:v>
                </c:pt>
                <c:pt idx="17">
                  <c:v>0.2</c:v>
                </c:pt>
                <c:pt idx="18">
                  <c:v>0.27272727272727271</c:v>
                </c:pt>
                <c:pt idx="19">
                  <c:v>0.31111111111111112</c:v>
                </c:pt>
                <c:pt idx="20">
                  <c:v>0.18181818181818182</c:v>
                </c:pt>
                <c:pt idx="21">
                  <c:v>0.27067669172932329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CA-4911-BECF-29449D02CCE3}"/>
            </c:ext>
          </c:extLst>
        </c:ser>
        <c:ser>
          <c:idx val="2"/>
          <c:order val="2"/>
          <c:tx>
            <c:strRef>
              <c:f>'Grafico 3'!$J$3</c:f>
              <c:strCache>
                <c:ptCount val="1"/>
                <c:pt idx="0">
                  <c:v>800-999</c:v>
                </c:pt>
              </c:strCache>
            </c:strRef>
          </c:tx>
          <c:spPr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'Grafico 3'!$A$4:$A$25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  <c:pt idx="6">
                  <c:v>Friuli V.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'Grafico 3'!$J$4:$J$25</c:f>
              <c:numCache>
                <c:formatCode>0%</c:formatCode>
                <c:ptCount val="22"/>
                <c:pt idx="0">
                  <c:v>0.15384615384615385</c:v>
                </c:pt>
                <c:pt idx="1">
                  <c:v>0</c:v>
                </c:pt>
                <c:pt idx="2">
                  <c:v>7.2727272727272724E-2</c:v>
                </c:pt>
                <c:pt idx="3">
                  <c:v>0.2</c:v>
                </c:pt>
                <c:pt idx="4">
                  <c:v>0</c:v>
                </c:pt>
                <c:pt idx="5">
                  <c:v>0.15625</c:v>
                </c:pt>
                <c:pt idx="6">
                  <c:v>0</c:v>
                </c:pt>
                <c:pt idx="7">
                  <c:v>0.1</c:v>
                </c:pt>
                <c:pt idx="8">
                  <c:v>0.2</c:v>
                </c:pt>
                <c:pt idx="9">
                  <c:v>0.29166666666666669</c:v>
                </c:pt>
                <c:pt idx="10">
                  <c:v>0</c:v>
                </c:pt>
                <c:pt idx="11">
                  <c:v>9.0909090909090912E-2</c:v>
                </c:pt>
                <c:pt idx="12">
                  <c:v>0.24242424242424243</c:v>
                </c:pt>
                <c:pt idx="13">
                  <c:v>0</c:v>
                </c:pt>
                <c:pt idx="14">
                  <c:v>0</c:v>
                </c:pt>
                <c:pt idx="15">
                  <c:v>0.13461538461538461</c:v>
                </c:pt>
                <c:pt idx="16">
                  <c:v>0.15384615384615385</c:v>
                </c:pt>
                <c:pt idx="17">
                  <c:v>0.2</c:v>
                </c:pt>
                <c:pt idx="18">
                  <c:v>0.18181818181818182</c:v>
                </c:pt>
                <c:pt idx="19">
                  <c:v>0.1111111111111111</c:v>
                </c:pt>
                <c:pt idx="20">
                  <c:v>9.0909090909090912E-2</c:v>
                </c:pt>
                <c:pt idx="21">
                  <c:v>0.13784461152882205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CA-4911-BECF-29449D02CCE3}"/>
            </c:ext>
          </c:extLst>
        </c:ser>
        <c:ser>
          <c:idx val="3"/>
          <c:order val="3"/>
          <c:tx>
            <c:strRef>
              <c:f>'Grafico 3'!$K$3</c:f>
              <c:strCache>
                <c:ptCount val="1"/>
                <c:pt idx="0">
                  <c:v>1000-2499</c:v>
                </c:pt>
              </c:strCache>
            </c:strRef>
          </c:tx>
          <c:spPr>
            <a:prstGeom prst="rect">
              <a:avLst/>
            </a:prstGeom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'Grafico 3'!$A$4:$A$25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  <c:pt idx="6">
                  <c:v>Friuli V.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'Grafico 3'!$K$4:$K$25</c:f>
              <c:numCache>
                <c:formatCode>0%</c:formatCode>
                <c:ptCount val="22"/>
                <c:pt idx="0">
                  <c:v>0.23076923076923078</c:v>
                </c:pt>
                <c:pt idx="1">
                  <c:v>0</c:v>
                </c:pt>
                <c:pt idx="2">
                  <c:v>0.34545454545454546</c:v>
                </c:pt>
                <c:pt idx="3">
                  <c:v>0.6</c:v>
                </c:pt>
                <c:pt idx="4">
                  <c:v>0.25</c:v>
                </c:pt>
                <c:pt idx="5">
                  <c:v>0.3125</c:v>
                </c:pt>
                <c:pt idx="6">
                  <c:v>0.2</c:v>
                </c:pt>
                <c:pt idx="7">
                  <c:v>0.3</c:v>
                </c:pt>
                <c:pt idx="8">
                  <c:v>0.35</c:v>
                </c:pt>
                <c:pt idx="9">
                  <c:v>0.29166666666666669</c:v>
                </c:pt>
                <c:pt idx="10">
                  <c:v>0.5</c:v>
                </c:pt>
                <c:pt idx="11">
                  <c:v>0.27272727272727271</c:v>
                </c:pt>
                <c:pt idx="12">
                  <c:v>0.18181818181818182</c:v>
                </c:pt>
                <c:pt idx="13">
                  <c:v>0.22222222222222221</c:v>
                </c:pt>
                <c:pt idx="14">
                  <c:v>0</c:v>
                </c:pt>
                <c:pt idx="15">
                  <c:v>0.32692307692307693</c:v>
                </c:pt>
                <c:pt idx="16">
                  <c:v>0.34615384615384615</c:v>
                </c:pt>
                <c:pt idx="17">
                  <c:v>0.2</c:v>
                </c:pt>
                <c:pt idx="18">
                  <c:v>0.45454545454545453</c:v>
                </c:pt>
                <c:pt idx="19">
                  <c:v>0.31111111111111112</c:v>
                </c:pt>
                <c:pt idx="20">
                  <c:v>0.27272727272727271</c:v>
                </c:pt>
                <c:pt idx="21">
                  <c:v>0.3032581453634085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CA-4911-BECF-29449D02CCE3}"/>
            </c:ext>
          </c:extLst>
        </c:ser>
        <c:ser>
          <c:idx val="4"/>
          <c:order val="4"/>
          <c:tx>
            <c:strRef>
              <c:f>'Grafico 3'!$L$3</c:f>
              <c:strCache>
                <c:ptCount val="1"/>
                <c:pt idx="0">
                  <c:v>2500+</c:v>
                </c:pt>
              </c:strCache>
            </c:strRef>
          </c:tx>
          <c:spPr>
            <a:prstGeom prst="rect">
              <a:avLst/>
            </a:prstGeom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'Grafico 3'!$A$4:$A$25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  <c:pt idx="6">
                  <c:v>Friuli V.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'Grafico 3'!$L$4:$L$25</c:f>
              <c:numCache>
                <c:formatCode>0%</c:formatCode>
                <c:ptCount val="22"/>
                <c:pt idx="0">
                  <c:v>3.8461538461538464E-2</c:v>
                </c:pt>
                <c:pt idx="1">
                  <c:v>0</c:v>
                </c:pt>
                <c:pt idx="2">
                  <c:v>0.10909090909090909</c:v>
                </c:pt>
                <c:pt idx="3">
                  <c:v>0</c:v>
                </c:pt>
                <c:pt idx="4">
                  <c:v>0.25</c:v>
                </c:pt>
                <c:pt idx="5">
                  <c:v>3.125E-2</c:v>
                </c:pt>
                <c:pt idx="6">
                  <c:v>0</c:v>
                </c:pt>
                <c:pt idx="7">
                  <c:v>0</c:v>
                </c:pt>
                <c:pt idx="8">
                  <c:v>0.2</c:v>
                </c:pt>
                <c:pt idx="9">
                  <c:v>4.1666666666666664E-2</c:v>
                </c:pt>
                <c:pt idx="10">
                  <c:v>0</c:v>
                </c:pt>
                <c:pt idx="11">
                  <c:v>0</c:v>
                </c:pt>
                <c:pt idx="12">
                  <c:v>0.12121212121212122</c:v>
                </c:pt>
                <c:pt idx="13">
                  <c:v>0</c:v>
                </c:pt>
                <c:pt idx="14">
                  <c:v>0</c:v>
                </c:pt>
                <c:pt idx="15">
                  <c:v>1.9230769230769232E-2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CA-4911-BECF-29449D02C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4965120"/>
        <c:axId val="264971008"/>
      </c:barChart>
      <c:catAx>
        <c:axId val="26496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4971008"/>
        <c:crosses val="autoZero"/>
        <c:auto val="1"/>
        <c:lblAlgn val="ctr"/>
        <c:lblOffset val="100"/>
        <c:noMultiLvlLbl val="0"/>
      </c:catAx>
      <c:valAx>
        <c:axId val="264971008"/>
        <c:scaling>
          <c:orientation val="minMax"/>
          <c:max val="1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noFill/>
            <a:prstDash val="solid"/>
            <a:round/>
          </a:ln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4965120"/>
        <c:crosses val="autoZero"/>
        <c:crossBetween val="between"/>
      </c:valAx>
      <c:spPr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552067032630382"/>
          <c:y val="0.92167101827676523"/>
          <c:w val="0.48580474759267483"/>
          <c:h val="5.7441253263705638E-2"/>
        </c:manualLayout>
      </c:layout>
      <c:overlay val="0"/>
      <c:spPr>
        <a:prstGeom prst="rect">
          <a:avLst/>
        </a:prstGeom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Distribuzione percentuale dei parti per classe di parto - Anno 2021 </a:t>
            </a:r>
          </a:p>
        </c:rich>
      </c:tx>
      <c:layout>
        <c:manualLayout>
          <c:xMode val="edge"/>
          <c:yMode val="edge"/>
          <c:x val="0.11715069324997036"/>
          <c:y val="1.6508992886945644E-4"/>
        </c:manualLayout>
      </c:layout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01033973412117E-2"/>
          <c:y val="0.11904792660777995"/>
          <c:w val="0.9084194977843425"/>
          <c:h val="0.468255177990602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'Grafico 4'!$H$3</c:f>
              <c:strCache>
                <c:ptCount val="1"/>
                <c:pt idx="0">
                  <c:v>0-499</c:v>
                </c:pt>
              </c:strCache>
            </c:strRef>
          </c:tx>
          <c:spPr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'Grafico 4'!$A$4:$A$25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  <c:pt idx="6">
                  <c:v>Friuli V.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'Grafico 4'!$H$4:$H$25</c:f>
              <c:numCache>
                <c:formatCode>0%</c:formatCode>
                <c:ptCount val="22"/>
                <c:pt idx="0">
                  <c:v>6.6983611626468764E-2</c:v>
                </c:pt>
                <c:pt idx="1">
                  <c:v>0</c:v>
                </c:pt>
                <c:pt idx="2">
                  <c:v>5.8983705915938336E-2</c:v>
                </c:pt>
                <c:pt idx="3">
                  <c:v>8.1091617933723201E-2</c:v>
                </c:pt>
                <c:pt idx="4">
                  <c:v>9.074778200253486E-2</c:v>
                </c:pt>
                <c:pt idx="5">
                  <c:v>5.9746961360315834E-2</c:v>
                </c:pt>
                <c:pt idx="6">
                  <c:v>0.1117311186088762</c:v>
                </c:pt>
                <c:pt idx="7">
                  <c:v>6.3337842823760912E-2</c:v>
                </c:pt>
                <c:pt idx="8">
                  <c:v>3.7009795727324393E-2</c:v>
                </c:pt>
                <c:pt idx="9">
                  <c:v>5.2863242220168138E-2</c:v>
                </c:pt>
                <c:pt idx="10">
                  <c:v>5.5475504322766572E-2</c:v>
                </c:pt>
                <c:pt idx="11">
                  <c:v>7.9128440366972481E-3</c:v>
                </c:pt>
                <c:pt idx="12">
                  <c:v>6.6893976294853066E-2</c:v>
                </c:pt>
                <c:pt idx="13">
                  <c:v>7.8876678876678874E-2</c:v>
                </c:pt>
                <c:pt idx="14">
                  <c:v>0.50489826676714389</c:v>
                </c:pt>
                <c:pt idx="15">
                  <c:v>9.3409154470028899E-2</c:v>
                </c:pt>
                <c:pt idx="16">
                  <c:v>7.4035970126505105E-2</c:v>
                </c:pt>
                <c:pt idx="17">
                  <c:v>0.22992299229922991</c:v>
                </c:pt>
                <c:pt idx="18">
                  <c:v>3.9652537601544274E-2</c:v>
                </c:pt>
                <c:pt idx="19">
                  <c:v>8.4931432005682123E-2</c:v>
                </c:pt>
                <c:pt idx="20">
                  <c:v>0.23146152871086323</c:v>
                </c:pt>
                <c:pt idx="21" formatCode="0.0%">
                  <c:v>7.2193156305447773E-2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1-4672-AB48-673A1FD3DDCB}"/>
            </c:ext>
          </c:extLst>
        </c:ser>
        <c:ser>
          <c:idx val="1"/>
          <c:order val="1"/>
          <c:tx>
            <c:strRef>
              <c:f>'Grafico 4'!$I$3</c:f>
              <c:strCache>
                <c:ptCount val="1"/>
                <c:pt idx="0">
                  <c:v>500-799</c:v>
                </c:pt>
              </c:strCache>
            </c:strRef>
          </c:tx>
          <c:spPr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'Grafico 4'!$A$4:$A$25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  <c:pt idx="6">
                  <c:v>Friuli V.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'Grafico 4'!$I$4:$I$25</c:f>
              <c:numCache>
                <c:formatCode>0%</c:formatCode>
                <c:ptCount val="22"/>
                <c:pt idx="0">
                  <c:v>0.2273886827458256</c:v>
                </c:pt>
                <c:pt idx="1">
                  <c:v>1</c:v>
                </c:pt>
                <c:pt idx="2">
                  <c:v>0.15068733804734508</c:v>
                </c:pt>
                <c:pt idx="3">
                  <c:v>0</c:v>
                </c:pt>
                <c:pt idx="4">
                  <c:v>0</c:v>
                </c:pt>
                <c:pt idx="5">
                  <c:v>0.20028598961733346</c:v>
                </c:pt>
                <c:pt idx="6">
                  <c:v>0.3708798338956657</c:v>
                </c:pt>
                <c:pt idx="7">
                  <c:v>0.339933587504612</c:v>
                </c:pt>
                <c:pt idx="8">
                  <c:v>3.8581124001203573E-2</c:v>
                </c:pt>
                <c:pt idx="9">
                  <c:v>0.10172102645362913</c:v>
                </c:pt>
                <c:pt idx="10">
                  <c:v>0.21379682997118155</c:v>
                </c:pt>
                <c:pt idx="11">
                  <c:v>0.43428899082568806</c:v>
                </c:pt>
                <c:pt idx="12">
                  <c:v>6.702927964496401E-2</c:v>
                </c:pt>
                <c:pt idx="13">
                  <c:v>0.44126984126984126</c:v>
                </c:pt>
                <c:pt idx="14">
                  <c:v>0.49510173323285606</c:v>
                </c:pt>
                <c:pt idx="15">
                  <c:v>0.18889251421646314</c:v>
                </c:pt>
                <c:pt idx="16">
                  <c:v>0.17447797591830513</c:v>
                </c:pt>
                <c:pt idx="17">
                  <c:v>0.17959295929592958</c:v>
                </c:pt>
                <c:pt idx="18">
                  <c:v>0.17815491031931152</c:v>
                </c:pt>
                <c:pt idx="19">
                  <c:v>0.22796809266240506</c:v>
                </c:pt>
                <c:pt idx="20">
                  <c:v>0.16592724046140195</c:v>
                </c:pt>
                <c:pt idx="21">
                  <c:v>0.17556994930127898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1-4672-AB48-673A1FD3DDCB}"/>
            </c:ext>
          </c:extLst>
        </c:ser>
        <c:ser>
          <c:idx val="2"/>
          <c:order val="2"/>
          <c:tx>
            <c:strRef>
              <c:f>'Grafico 4'!$J$3</c:f>
              <c:strCache>
                <c:ptCount val="1"/>
                <c:pt idx="0">
                  <c:v>800-999</c:v>
                </c:pt>
              </c:strCache>
            </c:strRef>
          </c:tx>
          <c:spPr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'Grafico 4'!$A$4:$A$25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  <c:pt idx="6">
                  <c:v>Friuli V.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'Grafico 4'!$J$4:$J$25</c:f>
              <c:numCache>
                <c:formatCode>0%</c:formatCode>
                <c:ptCount val="22"/>
                <c:pt idx="0">
                  <c:v>0.13164811379097094</c:v>
                </c:pt>
                <c:pt idx="1">
                  <c:v>0</c:v>
                </c:pt>
                <c:pt idx="2">
                  <c:v>5.3566984350066613E-2</c:v>
                </c:pt>
                <c:pt idx="3">
                  <c:v>0.16276803118908381</c:v>
                </c:pt>
                <c:pt idx="4">
                  <c:v>0</c:v>
                </c:pt>
                <c:pt idx="5">
                  <c:v>0.14653859305542602</c:v>
                </c:pt>
                <c:pt idx="6">
                  <c:v>0</c:v>
                </c:pt>
                <c:pt idx="7">
                  <c:v>0.11818964457016357</c:v>
                </c:pt>
                <c:pt idx="8">
                  <c:v>0.11591053458593828</c:v>
                </c:pt>
                <c:pt idx="9">
                  <c:v>0.2786654342180554</c:v>
                </c:pt>
                <c:pt idx="10">
                  <c:v>0</c:v>
                </c:pt>
                <c:pt idx="11">
                  <c:v>0.10114678899082569</c:v>
                </c:pt>
                <c:pt idx="12">
                  <c:v>0.19472858147967745</c:v>
                </c:pt>
                <c:pt idx="13">
                  <c:v>0</c:v>
                </c:pt>
                <c:pt idx="14">
                  <c:v>0</c:v>
                </c:pt>
                <c:pt idx="15">
                  <c:v>0.14545073179826606</c:v>
                </c:pt>
                <c:pt idx="16">
                  <c:v>0.13321140070111265</c:v>
                </c:pt>
                <c:pt idx="17">
                  <c:v>0.23542354235423543</c:v>
                </c:pt>
                <c:pt idx="18">
                  <c:v>0.14823453711895762</c:v>
                </c:pt>
                <c:pt idx="19">
                  <c:v>0.11733049226902693</c:v>
                </c:pt>
                <c:pt idx="20">
                  <c:v>0.11015337812143491</c:v>
                </c:pt>
                <c:pt idx="21">
                  <c:v>0.12415491585227258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31-4672-AB48-673A1FD3DDCB}"/>
            </c:ext>
          </c:extLst>
        </c:ser>
        <c:ser>
          <c:idx val="3"/>
          <c:order val="3"/>
          <c:tx>
            <c:strRef>
              <c:f>'Grafico 4'!$K$3</c:f>
              <c:strCache>
                <c:ptCount val="1"/>
                <c:pt idx="0">
                  <c:v>1000-2499</c:v>
                </c:pt>
              </c:strCache>
            </c:strRef>
          </c:tx>
          <c:spPr>
            <a:prstGeom prst="rect">
              <a:avLst/>
            </a:prstGeom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'Grafico 4'!$A$4:$A$25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  <c:pt idx="6">
                  <c:v>Friuli V.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'Grafico 4'!$K$4:$K$25</c:f>
              <c:numCache>
                <c:formatCode>0%</c:formatCode>
                <c:ptCount val="22"/>
                <c:pt idx="0">
                  <c:v>0.3151283240568955</c:v>
                </c:pt>
                <c:pt idx="1">
                  <c:v>0</c:v>
                </c:pt>
                <c:pt idx="2">
                  <c:v>0.42024975478355076</c:v>
                </c:pt>
                <c:pt idx="3">
                  <c:v>0.756140350877193</c:v>
                </c:pt>
                <c:pt idx="4">
                  <c:v>0.26362484157160965</c:v>
                </c:pt>
                <c:pt idx="5">
                  <c:v>0.50604619354036495</c:v>
                </c:pt>
                <c:pt idx="6">
                  <c:v>0.51738904749545811</c:v>
                </c:pt>
                <c:pt idx="7">
                  <c:v>0.47853892510146351</c:v>
                </c:pt>
                <c:pt idx="8">
                  <c:v>0.43361973855772123</c:v>
                </c:pt>
                <c:pt idx="9">
                  <c:v>0.43329371891368457</c:v>
                </c:pt>
                <c:pt idx="10">
                  <c:v>0.73072766570605185</c:v>
                </c:pt>
                <c:pt idx="11">
                  <c:v>0.45665137614678897</c:v>
                </c:pt>
                <c:pt idx="12">
                  <c:v>0.23791741083509227</c:v>
                </c:pt>
                <c:pt idx="13">
                  <c:v>0.47985347985347987</c:v>
                </c:pt>
                <c:pt idx="14">
                  <c:v>0</c:v>
                </c:pt>
                <c:pt idx="15">
                  <c:v>0.51025449799571176</c:v>
                </c:pt>
                <c:pt idx="16">
                  <c:v>0.61827465325407716</c:v>
                </c:pt>
                <c:pt idx="17">
                  <c:v>0.35506050605060507</c:v>
                </c:pt>
                <c:pt idx="18">
                  <c:v>0.63395801496018656</c:v>
                </c:pt>
                <c:pt idx="19">
                  <c:v>0.56976998306288584</c:v>
                </c:pt>
                <c:pt idx="20">
                  <c:v>0.49245785270629994</c:v>
                </c:pt>
                <c:pt idx="21">
                  <c:v>0.45951569179834917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31-4672-AB48-673A1FD3DDCB}"/>
            </c:ext>
          </c:extLst>
        </c:ser>
        <c:ser>
          <c:idx val="4"/>
          <c:order val="4"/>
          <c:tx>
            <c:strRef>
              <c:f>'Grafico 4'!$L$3</c:f>
              <c:strCache>
                <c:ptCount val="1"/>
                <c:pt idx="0">
                  <c:v>2500+</c:v>
                </c:pt>
              </c:strCache>
            </c:strRef>
          </c:tx>
          <c:spPr>
            <a:prstGeom prst="rect">
              <a:avLst/>
            </a:prstGeom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'Grafico 4'!$A$4:$A$25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P.A. Bolzano</c:v>
                </c:pt>
                <c:pt idx="4">
                  <c:v>P.A. Trento</c:v>
                </c:pt>
                <c:pt idx="5">
                  <c:v>Veneto</c:v>
                </c:pt>
                <c:pt idx="6">
                  <c:v>Friuli V.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'Grafico 4'!$L$4:$L$25</c:f>
              <c:numCache>
                <c:formatCode>0%</c:formatCode>
                <c:ptCount val="22"/>
                <c:pt idx="0">
                  <c:v>0.25885126777983919</c:v>
                </c:pt>
                <c:pt idx="1">
                  <c:v>0</c:v>
                </c:pt>
                <c:pt idx="2">
                  <c:v>0.31651221690309922</c:v>
                </c:pt>
                <c:pt idx="3">
                  <c:v>0</c:v>
                </c:pt>
                <c:pt idx="4">
                  <c:v>0.64562737642585555</c:v>
                </c:pt>
                <c:pt idx="5">
                  <c:v>8.7382262426559734E-2</c:v>
                </c:pt>
                <c:pt idx="6">
                  <c:v>0</c:v>
                </c:pt>
                <c:pt idx="7">
                  <c:v>0</c:v>
                </c:pt>
                <c:pt idx="8">
                  <c:v>0.37487880712781252</c:v>
                </c:pt>
                <c:pt idx="9">
                  <c:v>0.13345657819446277</c:v>
                </c:pt>
                <c:pt idx="10">
                  <c:v>0</c:v>
                </c:pt>
                <c:pt idx="11">
                  <c:v>0</c:v>
                </c:pt>
                <c:pt idx="12">
                  <c:v>0.43343075174541323</c:v>
                </c:pt>
                <c:pt idx="13">
                  <c:v>0</c:v>
                </c:pt>
                <c:pt idx="14">
                  <c:v>0</c:v>
                </c:pt>
                <c:pt idx="15">
                  <c:v>6.1993101519530157E-2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0.16856628674265148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31-4672-AB48-673A1FD3D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2867584"/>
        <c:axId val="262873472"/>
      </c:barChart>
      <c:catAx>
        <c:axId val="26286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2873472"/>
        <c:crosses val="autoZero"/>
        <c:auto val="1"/>
        <c:lblAlgn val="ctr"/>
        <c:lblOffset val="100"/>
        <c:noMultiLvlLbl val="0"/>
      </c:catAx>
      <c:valAx>
        <c:axId val="262873472"/>
        <c:scaling>
          <c:orientation val="minMax"/>
          <c:max val="1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noFill/>
            <a:prstDash val="solid"/>
            <a:round/>
          </a:ln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2867584"/>
        <c:crosses val="autoZero"/>
        <c:crossBetween val="between"/>
      </c:valAx>
      <c:spPr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178729689807984"/>
          <c:y val="0.92063742032245954"/>
          <c:w val="0.45494830132939673"/>
          <c:h val="5.8201335944121912E-2"/>
        </c:manualLayout>
      </c:layout>
      <c:overlay val="0"/>
      <c:spPr>
        <a:prstGeom prst="rect">
          <a:avLst/>
        </a:prstGeom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Distribuzione dei parti per area geografica di provenienza della madre</a:t>
            </a:r>
          </a:p>
        </c:rich>
      </c:tx>
      <c:overlay val="0"/>
      <c:spPr>
        <a:prstGeom prst="rect">
          <a:avLst/>
        </a:prstGeom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11111111111144"/>
          <c:y val="4.1666666666666664E-2"/>
          <c:w val="0.65047353455818624"/>
          <c:h val="0.89814814814814814"/>
        </c:manualLayout>
      </c:layout>
      <c:pie3DChart>
        <c:varyColors val="1"/>
        <c:ser>
          <c:idx val="0"/>
          <c:order val="0"/>
          <c:spPr>
            <a:prstGeom prst="rect">
              <a:avLst/>
            </a:prstGeom>
            <a:ln>
              <a:noFill/>
            </a:ln>
          </c:spPr>
          <c:explosion val="9"/>
          <c:dPt>
            <c:idx val="0"/>
            <c:bubble3D val="0"/>
            <c:spPr>
              <a:prstGeom prst="rect">
                <a:avLst/>
              </a:prstGeom>
              <a:solidFill>
                <a:srgbClr val="972828"/>
              </a:solidFill>
              <a:ln w="25400">
                <a:noFill/>
                <a:miter/>
              </a:ln>
            </c:spPr>
            <c:extLst>
              <c:ext xmlns:c16="http://schemas.microsoft.com/office/drawing/2014/chart" uri="{C3380CC4-5D6E-409C-BE32-E72D297353CC}">
                <c16:uniqueId val="{00000001-DE11-42FB-8687-BAD68DAE79AD}"/>
              </c:ext>
            </c:extLst>
          </c:dPt>
          <c:dPt>
            <c:idx val="1"/>
            <c:bubble3D val="0"/>
            <c:spPr>
              <a:prstGeom prst="rect">
                <a:avLst/>
              </a:prstGeom>
              <a:solidFill>
                <a:srgbClr val="E7CAC9"/>
              </a:solidFill>
              <a:ln w="25400">
                <a:noFill/>
                <a:miter/>
              </a:ln>
            </c:spPr>
            <c:extLst>
              <c:ext xmlns:c16="http://schemas.microsoft.com/office/drawing/2014/chart" uri="{C3380CC4-5D6E-409C-BE32-E72D297353CC}">
                <c16:uniqueId val="{00000003-DE11-42FB-8687-BAD68DAE79AD}"/>
              </c:ext>
            </c:extLst>
          </c:dPt>
          <c:dPt>
            <c:idx val="2"/>
            <c:bubble3D val="0"/>
            <c:explosion val="7"/>
            <c:spPr>
              <a:prstGeom prst="rect">
                <a:avLst/>
              </a:prstGeom>
              <a:solidFill>
                <a:srgbClr val="B6CAE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E11-42FB-8687-BAD68DAE79AD}"/>
              </c:ext>
            </c:extLst>
          </c:dPt>
          <c:dPt>
            <c:idx val="3"/>
            <c:bubble3D val="0"/>
            <c:spPr>
              <a:prstGeom prst="rect">
                <a:avLst/>
              </a:prstGeom>
              <a:solidFill>
                <a:srgbClr val="002F8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E11-42FB-8687-BAD68DAE79AD}"/>
              </c:ext>
            </c:extLst>
          </c:dPt>
          <c:dPt>
            <c:idx val="4"/>
            <c:bubble3D val="0"/>
            <c:spPr>
              <a:prstGeom prst="rect">
                <a:avLst/>
              </a:prstGeom>
              <a:solidFill>
                <a:srgbClr val="6417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E11-42FB-8687-BAD68DAE79AD}"/>
              </c:ext>
            </c:extLst>
          </c:dPt>
          <c:dPt>
            <c:idx val="5"/>
            <c:bubble3D val="0"/>
            <c:spPr>
              <a:prstGeom prst="rect">
                <a:avLst/>
              </a:prstGeom>
              <a:solidFill>
                <a:srgbClr val="BE477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E11-42FB-8687-BAD68DAE79AD}"/>
              </c:ext>
            </c:extLst>
          </c:dPt>
          <c:dLbls>
            <c:dLbl>
              <c:idx val="3"/>
              <c:layout>
                <c:manualLayout>
                  <c:x val="-2.4382731892613314E-2"/>
                  <c:y val="7.1289159030559685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11-42FB-8687-BAD68DAE79AD}"/>
                </c:ext>
              </c:extLst>
            </c:dLbl>
            <c:dLbl>
              <c:idx val="4"/>
              <c:layout>
                <c:manualLayout>
                  <c:x val="0"/>
                  <c:y val="-6.7512087304876831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11-42FB-8687-BAD68DAE79A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'Grafico 5'!$A$4:$A$9</c:f>
              <c:strCache>
                <c:ptCount val="6"/>
                <c:pt idx="0">
                  <c:v>UE</c:v>
                </c:pt>
                <c:pt idx="1">
                  <c:v>Altri Paesi Europei</c:v>
                </c:pt>
                <c:pt idx="2">
                  <c:v>Africa</c:v>
                </c:pt>
                <c:pt idx="3">
                  <c:v>America Centro Sud</c:v>
                </c:pt>
                <c:pt idx="4">
                  <c:v>America del Nord/Oceania</c:v>
                </c:pt>
                <c:pt idx="5">
                  <c:v>Asia</c:v>
                </c:pt>
              </c:strCache>
            </c:strRef>
          </c:cat>
          <c:val>
            <c:numRef>
              <c:f>'Grafico 5'!$B$4:$B$9</c:f>
              <c:numCache>
                <c:formatCode>0.0%</c:formatCode>
                <c:ptCount val="6"/>
                <c:pt idx="0">
                  <c:v>0.21385668572627603</c:v>
                </c:pt>
                <c:pt idx="1">
                  <c:v>0.22934480407071289</c:v>
                </c:pt>
                <c:pt idx="2">
                  <c:v>0.28045166028432039</c:v>
                </c:pt>
                <c:pt idx="3">
                  <c:v>7.8856948014478304E-2</c:v>
                </c:pt>
                <c:pt idx="4">
                  <c:v>7.8817604784136817E-3</c:v>
                </c:pt>
                <c:pt idx="5">
                  <c:v>0.18960814142579865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11-42FB-8687-BAD68DAE7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prstGeom prst="rect">
          <a:avLst/>
        </a:prstGeom>
        <a:noFill/>
        <a:ln w="25400">
          <a:noFill/>
        </a:ln>
      </c:spPr>
    </c:plotArea>
    <c:plotVisOnly val="1"/>
    <c:dispBlanksAs val="zero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 sz="1200"/>
              <a:t>Distribuzione dei parti per area geografica di provenienza ed età della madre   Anno 2021</a:t>
            </a:r>
          </a:p>
        </c:rich>
      </c:tx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9375376433255"/>
          <c:y val="0.16539481302384737"/>
          <c:w val="0.85185319144586513"/>
          <c:h val="0.605599469225783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'Grafico 6'!$A$5</c:f>
              <c:strCache>
                <c:ptCount val="1"/>
                <c:pt idx="0">
                  <c:v>&lt;20</c:v>
                </c:pt>
              </c:strCache>
            </c:strRef>
          </c:tx>
          <c:spPr>
            <a:prstGeom prst="rect">
              <a:avLst/>
            </a:prstGeom>
            <a:solidFill>
              <a:srgbClr val="972828"/>
            </a:solidFill>
            <a:ln w="25400">
              <a:noFill/>
            </a:ln>
          </c:spPr>
          <c:invertIfNegative val="0"/>
          <c:cat>
            <c:strRef>
              <c:f>'Grafico 6'!$K$4:$S$4</c:f>
              <c:strCache>
                <c:ptCount val="9"/>
                <c:pt idx="0">
                  <c:v>Italia</c:v>
                </c:pt>
                <c:pt idx="1">
                  <c:v>UE (Unione Europea)</c:v>
                </c:pt>
                <c:pt idx="2">
                  <c:v>Altri Paesi europei</c:v>
                </c:pt>
                <c:pt idx="3">
                  <c:v>Africa</c:v>
                </c:pt>
                <c:pt idx="4">
                  <c:v>America Centro Sud</c:v>
                </c:pt>
                <c:pt idx="5">
                  <c:v>America del Nord</c:v>
                </c:pt>
                <c:pt idx="6">
                  <c:v>Asia</c:v>
                </c:pt>
                <c:pt idx="7">
                  <c:v>Oceania</c:v>
                </c:pt>
                <c:pt idx="8">
                  <c:v>Totale</c:v>
                </c:pt>
              </c:strCache>
            </c:strRef>
          </c:cat>
          <c:val>
            <c:numRef>
              <c:f>'Grafico 6'!$K$5:$S$5</c:f>
              <c:numCache>
                <c:formatCode>#,##0.0</c:formatCode>
                <c:ptCount val="9"/>
                <c:pt idx="0">
                  <c:v>0.78976714505495194</c:v>
                </c:pt>
                <c:pt idx="1">
                  <c:v>1.7791411042944787</c:v>
                </c:pt>
                <c:pt idx="2">
                  <c:v>1.2300474855540935</c:v>
                </c:pt>
                <c:pt idx="3">
                  <c:v>0.54256314312441534</c:v>
                </c:pt>
                <c:pt idx="4">
                  <c:v>1.1978040259524205</c:v>
                </c:pt>
                <c:pt idx="5">
                  <c:v>0.17636684303350969</c:v>
                </c:pt>
                <c:pt idx="6">
                  <c:v>0.29057700290577004</c:v>
                </c:pt>
                <c:pt idx="7">
                  <c:v>0</c:v>
                </c:pt>
                <c:pt idx="8">
                  <c:v>0.82388345460748424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E-493F-8098-F7CA48336F79}"/>
            </c:ext>
          </c:extLst>
        </c:ser>
        <c:ser>
          <c:idx val="1"/>
          <c:order val="1"/>
          <c:tx>
            <c:strRef>
              <c:f>'Grafico 6'!$A$6</c:f>
              <c:strCache>
                <c:ptCount val="1"/>
                <c:pt idx="0">
                  <c:v>20 - 29</c:v>
                </c:pt>
              </c:strCache>
            </c:strRef>
          </c:tx>
          <c:spPr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>'Grafico 6'!$K$4:$S$4</c:f>
              <c:strCache>
                <c:ptCount val="9"/>
                <c:pt idx="0">
                  <c:v>Italia</c:v>
                </c:pt>
                <c:pt idx="1">
                  <c:v>UE (Unione Europea)</c:v>
                </c:pt>
                <c:pt idx="2">
                  <c:v>Altri Paesi europei</c:v>
                </c:pt>
                <c:pt idx="3">
                  <c:v>Africa</c:v>
                </c:pt>
                <c:pt idx="4">
                  <c:v>America Centro Sud</c:v>
                </c:pt>
                <c:pt idx="5">
                  <c:v>America del Nord</c:v>
                </c:pt>
                <c:pt idx="6">
                  <c:v>Asia</c:v>
                </c:pt>
                <c:pt idx="7">
                  <c:v>Oceania</c:v>
                </c:pt>
                <c:pt idx="8">
                  <c:v>Totale</c:v>
                </c:pt>
              </c:strCache>
            </c:strRef>
          </c:cat>
          <c:val>
            <c:numRef>
              <c:f>'Grafico 6'!$K$6:$S$6</c:f>
              <c:numCache>
                <c:formatCode>#,##0.0</c:formatCode>
                <c:ptCount val="9"/>
                <c:pt idx="0">
                  <c:v>22.814161472631408</c:v>
                </c:pt>
                <c:pt idx="1">
                  <c:v>30.926380368098162</c:v>
                </c:pt>
                <c:pt idx="2">
                  <c:v>47.737284741690026</c:v>
                </c:pt>
                <c:pt idx="3">
                  <c:v>43.278765201122546</c:v>
                </c:pt>
                <c:pt idx="4">
                  <c:v>31.908168358010315</c:v>
                </c:pt>
                <c:pt idx="5">
                  <c:v>32.098765432098766</c:v>
                </c:pt>
                <c:pt idx="6">
                  <c:v>40.334855403348548</c:v>
                </c:pt>
                <c:pt idx="7">
                  <c:v>11.76470588235294</c:v>
                </c:pt>
                <c:pt idx="8">
                  <c:v>26.170520451964741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E-493F-8098-F7CA48336F79}"/>
            </c:ext>
          </c:extLst>
        </c:ser>
        <c:ser>
          <c:idx val="2"/>
          <c:order val="2"/>
          <c:tx>
            <c:strRef>
              <c:f>'Grafico 6'!$A$7</c:f>
              <c:strCache>
                <c:ptCount val="1"/>
                <c:pt idx="0">
                  <c:v>30 - 39</c:v>
                </c:pt>
              </c:strCache>
            </c:strRef>
          </c:tx>
          <c:spPr>
            <a:prstGeom prst="rect">
              <a:avLst/>
            </a:prstGeom>
            <a:solidFill>
              <a:srgbClr val="B6CAE0"/>
            </a:solidFill>
            <a:ln w="25400">
              <a:noFill/>
            </a:ln>
          </c:spPr>
          <c:invertIfNegative val="0"/>
          <c:cat>
            <c:strRef>
              <c:f>'Grafico 6'!$K$4:$S$4</c:f>
              <c:strCache>
                <c:ptCount val="9"/>
                <c:pt idx="0">
                  <c:v>Italia</c:v>
                </c:pt>
                <c:pt idx="1">
                  <c:v>UE (Unione Europea)</c:v>
                </c:pt>
                <c:pt idx="2">
                  <c:v>Altri Paesi europei</c:v>
                </c:pt>
                <c:pt idx="3">
                  <c:v>Africa</c:v>
                </c:pt>
                <c:pt idx="4">
                  <c:v>America Centro Sud</c:v>
                </c:pt>
                <c:pt idx="5">
                  <c:v>America del Nord</c:v>
                </c:pt>
                <c:pt idx="6">
                  <c:v>Asia</c:v>
                </c:pt>
                <c:pt idx="7">
                  <c:v>Oceania</c:v>
                </c:pt>
                <c:pt idx="8">
                  <c:v>Totale</c:v>
                </c:pt>
              </c:strCache>
            </c:strRef>
          </c:cat>
          <c:val>
            <c:numRef>
              <c:f>'Grafico 6'!$K$7:$S$7</c:f>
              <c:numCache>
                <c:formatCode>#,##0.0</c:formatCode>
                <c:ptCount val="9"/>
                <c:pt idx="0">
                  <c:v>65.473591766203654</c:v>
                </c:pt>
                <c:pt idx="1">
                  <c:v>58.987730061349694</c:v>
                </c:pt>
                <c:pt idx="2">
                  <c:v>46.524400709422736</c:v>
                </c:pt>
                <c:pt idx="3">
                  <c:v>47.806361085126284</c:v>
                </c:pt>
                <c:pt idx="4">
                  <c:v>55.248710697055401</c:v>
                </c:pt>
                <c:pt idx="5">
                  <c:v>58.906525573192233</c:v>
                </c:pt>
                <c:pt idx="6">
                  <c:v>53.569946035699459</c:v>
                </c:pt>
                <c:pt idx="7">
                  <c:v>67.64705882352942</c:v>
                </c:pt>
                <c:pt idx="8">
                  <c:v>62.79539888078132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E-493F-8098-F7CA48336F79}"/>
            </c:ext>
          </c:extLst>
        </c:ser>
        <c:ser>
          <c:idx val="3"/>
          <c:order val="3"/>
          <c:tx>
            <c:strRef>
              <c:f>'Grafico 6'!$A$8</c:f>
              <c:strCache>
                <c:ptCount val="1"/>
                <c:pt idx="0">
                  <c:v>40 - 49</c:v>
                </c:pt>
              </c:strCache>
            </c:strRef>
          </c:tx>
          <c:spPr>
            <a:prstGeom prst="rect">
              <a:avLst/>
            </a:prstGeom>
            <a:solidFill>
              <a:srgbClr val="002F86"/>
            </a:solidFill>
            <a:ln w="25400">
              <a:noFill/>
            </a:ln>
          </c:spPr>
          <c:invertIfNegative val="0"/>
          <c:cat>
            <c:strRef>
              <c:f>'Grafico 6'!$K$4:$S$4</c:f>
              <c:strCache>
                <c:ptCount val="9"/>
                <c:pt idx="0">
                  <c:v>Italia</c:v>
                </c:pt>
                <c:pt idx="1">
                  <c:v>UE (Unione Europea)</c:v>
                </c:pt>
                <c:pt idx="2">
                  <c:v>Altri Paesi europei</c:v>
                </c:pt>
                <c:pt idx="3">
                  <c:v>Africa</c:v>
                </c:pt>
                <c:pt idx="4">
                  <c:v>America Centro Sud</c:v>
                </c:pt>
                <c:pt idx="5">
                  <c:v>America del Nord</c:v>
                </c:pt>
                <c:pt idx="6">
                  <c:v>Asia</c:v>
                </c:pt>
                <c:pt idx="7">
                  <c:v>Oceania</c:v>
                </c:pt>
                <c:pt idx="8">
                  <c:v>Totale</c:v>
                </c:pt>
              </c:strCache>
            </c:strRef>
          </c:cat>
          <c:val>
            <c:numRef>
              <c:f>'Grafico 6'!$K$8:$S$8</c:f>
              <c:numCache>
                <c:formatCode>#,##0.0</c:formatCode>
                <c:ptCount val="9"/>
                <c:pt idx="0">
                  <c:v>10.809384960938118</c:v>
                </c:pt>
                <c:pt idx="1">
                  <c:v>8.2760736196319016</c:v>
                </c:pt>
                <c:pt idx="2">
                  <c:v>4.4911036100463413</c:v>
                </c:pt>
                <c:pt idx="3">
                  <c:v>8.3255378858746489</c:v>
                </c:pt>
                <c:pt idx="4">
                  <c:v>11.578772250873397</c:v>
                </c:pt>
                <c:pt idx="5">
                  <c:v>8.1128747795414462</c:v>
                </c:pt>
                <c:pt idx="6">
                  <c:v>5.7977030579770306</c:v>
                </c:pt>
                <c:pt idx="7">
                  <c:v>20.588235294117645</c:v>
                </c:pt>
                <c:pt idx="8">
                  <c:v>10.112176467892478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FE-493F-8098-F7CA48336F79}"/>
            </c:ext>
          </c:extLst>
        </c:ser>
        <c:ser>
          <c:idx val="4"/>
          <c:order val="4"/>
          <c:tx>
            <c:strRef>
              <c:f>'Grafico 6'!$A$9</c:f>
              <c:strCache>
                <c:ptCount val="1"/>
                <c:pt idx="0">
                  <c:v>50 - 65</c:v>
                </c:pt>
              </c:strCache>
            </c:strRef>
          </c:tx>
          <c:spPr>
            <a:prstGeom prst="rect">
              <a:avLst/>
            </a:prstGeom>
            <a:solidFill>
              <a:srgbClr val="641766"/>
            </a:solidFill>
            <a:ln w="25400">
              <a:noFill/>
            </a:ln>
          </c:spPr>
          <c:invertIfNegative val="0"/>
          <c:cat>
            <c:strRef>
              <c:f>'Grafico 6'!$K$4:$S$4</c:f>
              <c:strCache>
                <c:ptCount val="9"/>
                <c:pt idx="0">
                  <c:v>Italia</c:v>
                </c:pt>
                <c:pt idx="1">
                  <c:v>UE (Unione Europea)</c:v>
                </c:pt>
                <c:pt idx="2">
                  <c:v>Altri Paesi europei</c:v>
                </c:pt>
                <c:pt idx="3">
                  <c:v>Africa</c:v>
                </c:pt>
                <c:pt idx="4">
                  <c:v>America Centro Sud</c:v>
                </c:pt>
                <c:pt idx="5">
                  <c:v>America del Nord</c:v>
                </c:pt>
                <c:pt idx="6">
                  <c:v>Asia</c:v>
                </c:pt>
                <c:pt idx="7">
                  <c:v>Oceania</c:v>
                </c:pt>
                <c:pt idx="8">
                  <c:v>Totale</c:v>
                </c:pt>
              </c:strCache>
            </c:strRef>
          </c:cat>
          <c:val>
            <c:numRef>
              <c:f>'Grafico 6'!$K$9:$S$9</c:f>
              <c:numCache>
                <c:formatCode>#,##0.0</c:formatCode>
                <c:ptCount val="9"/>
                <c:pt idx="0">
                  <c:v>0.11309465517186912</c:v>
                </c:pt>
                <c:pt idx="1">
                  <c:v>3.0674846625766874E-2</c:v>
                </c:pt>
                <c:pt idx="2">
                  <c:v>1.7163453286801304E-2</c:v>
                </c:pt>
                <c:pt idx="3">
                  <c:v>4.6772684752104769E-2</c:v>
                </c:pt>
                <c:pt idx="4">
                  <c:v>6.6544668108467805E-2</c:v>
                </c:pt>
                <c:pt idx="5">
                  <c:v>0.70546737213403876</c:v>
                </c:pt>
                <c:pt idx="6">
                  <c:v>6.9185000691849999E-3</c:v>
                </c:pt>
                <c:pt idx="7">
                  <c:v>0</c:v>
                </c:pt>
                <c:pt idx="8">
                  <c:v>9.8020744753980649E-2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FE-493F-8098-F7CA48336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6422912"/>
        <c:axId val="266449280"/>
      </c:barChart>
      <c:catAx>
        <c:axId val="2664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6449280"/>
        <c:crosses val="autoZero"/>
        <c:auto val="1"/>
        <c:lblAlgn val="ctr"/>
        <c:lblOffset val="100"/>
        <c:noMultiLvlLbl val="0"/>
      </c:catAx>
      <c:valAx>
        <c:axId val="266449280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Valore %</a:t>
                </a:r>
              </a:p>
            </c:rich>
          </c:tx>
          <c:layout>
            <c:manualLayout>
              <c:xMode val="edge"/>
              <c:yMode val="edge"/>
              <c:x val="7.7294685990338577E-2"/>
              <c:y val="0.82772401541410912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6422912"/>
        <c:crosses val="autoZero"/>
        <c:crossBetween val="between"/>
      </c:valAx>
      <c:spPr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824527368861497"/>
          <c:y val="0.92366652641702229"/>
          <c:w val="0.42029053131643557"/>
          <c:h val="5.5979910908086884E-2"/>
        </c:manualLayout>
      </c:layout>
      <c:overlay val="0"/>
      <c:spPr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/>
              <a:t>Età media al primo figlio - Anno 2021</a:t>
            </a:r>
            <a:endParaRPr lang="it-IT"/>
          </a:p>
        </c:rich>
      </c:tx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0272108843536"/>
          <c:y val="9.3255643044619418E-2"/>
          <c:w val="0.87698979591836723"/>
          <c:h val="0.38194668195211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 7'!$B$3:$B$4</c:f>
              <c:strCache>
                <c:ptCount val="2"/>
                <c:pt idx="0">
                  <c:v>Italiana </c:v>
                </c:pt>
              </c:strCache>
            </c:strRef>
          </c:tx>
          <c:spPr>
            <a:prstGeom prst="rect">
              <a:avLst/>
            </a:prstGeom>
            <a:solidFill>
              <a:schemeClr val="accent4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'Grafico 7'!$A$5:$A$26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Prov. Auton. Bolzano</c:v>
                </c:pt>
                <c:pt idx="4">
                  <c:v>Prov. Auton. Trento</c:v>
                </c:pt>
                <c:pt idx="5">
                  <c:v>Veneto</c:v>
                </c:pt>
                <c:pt idx="6">
                  <c:v>Friuli V.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Totale</c:v>
                </c:pt>
              </c:strCache>
            </c:strRef>
          </c:cat>
          <c:val>
            <c:numRef>
              <c:f>'Grafico 7'!$B$5:$B$26</c:f>
              <c:numCache>
                <c:formatCode>0.00</c:formatCode>
                <c:ptCount val="22"/>
                <c:pt idx="0">
                  <c:v>32.114059134521298</c:v>
                </c:pt>
                <c:pt idx="1">
                  <c:v>31.261437908496699</c:v>
                </c:pt>
                <c:pt idx="2">
                  <c:v>32.6686230420367</c:v>
                </c:pt>
                <c:pt idx="3">
                  <c:v>30.6704604242111</c:v>
                </c:pt>
                <c:pt idx="4">
                  <c:v>31.631821170282699</c:v>
                </c:pt>
                <c:pt idx="5">
                  <c:v>32.292584196891198</c:v>
                </c:pt>
                <c:pt idx="6">
                  <c:v>32.419150285351897</c:v>
                </c:pt>
                <c:pt idx="7">
                  <c:v>32.688434543790102</c:v>
                </c:pt>
                <c:pt idx="8">
                  <c:v>32.593347921225401</c:v>
                </c:pt>
                <c:pt idx="9">
                  <c:v>32.933437744714197</c:v>
                </c:pt>
                <c:pt idx="10">
                  <c:v>32.665690223361402</c:v>
                </c:pt>
                <c:pt idx="11">
                  <c:v>32.572380952381003</c:v>
                </c:pt>
                <c:pt idx="12">
                  <c:v>33.2578451591327</c:v>
                </c:pt>
                <c:pt idx="13">
                  <c:v>32.407274731330901</c:v>
                </c:pt>
                <c:pt idx="14">
                  <c:v>31.5884146341463</c:v>
                </c:pt>
                <c:pt idx="15">
                  <c:v>31.119215922193799</c:v>
                </c:pt>
                <c:pt idx="16">
                  <c:v>31.366324123989202</c:v>
                </c:pt>
                <c:pt idx="17">
                  <c:v>31.933636955107399</c:v>
                </c:pt>
                <c:pt idx="18">
                  <c:v>31.483864844343199</c:v>
                </c:pt>
                <c:pt idx="19">
                  <c:v>30.7807670614777</c:v>
                </c:pt>
                <c:pt idx="20">
                  <c:v>33.024656837824097</c:v>
                </c:pt>
                <c:pt idx="21">
                  <c:v>32.116628416440641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0-4E21-8E98-6E675AD3A181}"/>
            </c:ext>
          </c:extLst>
        </c:ser>
        <c:ser>
          <c:idx val="1"/>
          <c:order val="1"/>
          <c:tx>
            <c:strRef>
              <c:f>'Grafico 7'!$C$3:$C$4</c:f>
              <c:strCache>
                <c:ptCount val="2"/>
                <c:pt idx="0">
                  <c:v>Straniera</c:v>
                </c:pt>
              </c:strCache>
            </c:strRef>
          </c:tx>
          <c:spPr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'Grafico 7'!$A$5:$A$26</c:f>
              <c:strCache>
                <c:ptCount val="22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Prov. Auton. Bolzano</c:v>
                </c:pt>
                <c:pt idx="4">
                  <c:v>Prov. Auton. Trento</c:v>
                </c:pt>
                <c:pt idx="5">
                  <c:v>Veneto</c:v>
                </c:pt>
                <c:pt idx="6">
                  <c:v>Friuli V. Giulia</c:v>
                </c:pt>
                <c:pt idx="7">
                  <c:v>Liguria</c:v>
                </c:pt>
                <c:pt idx="8">
                  <c:v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Totale</c:v>
                </c:pt>
              </c:strCache>
            </c:strRef>
          </c:cat>
          <c:val>
            <c:numRef>
              <c:f>'Grafico 7'!$C$5:$C$26</c:f>
              <c:numCache>
                <c:formatCode>0.00</c:formatCode>
                <c:ptCount val="22"/>
                <c:pt idx="0">
                  <c:v>28.967037671232902</c:v>
                </c:pt>
                <c:pt idx="1">
                  <c:v>28.5744680851064</c:v>
                </c:pt>
                <c:pt idx="2">
                  <c:v>29.095491546649999</c:v>
                </c:pt>
                <c:pt idx="3">
                  <c:v>29.25</c:v>
                </c:pt>
                <c:pt idx="4">
                  <c:v>29.078767123287701</c:v>
                </c:pt>
                <c:pt idx="5">
                  <c:v>28.7810268616117</c:v>
                </c:pt>
                <c:pt idx="6">
                  <c:v>28.544776119403</c:v>
                </c:pt>
                <c:pt idx="7">
                  <c:v>28.994493392070499</c:v>
                </c:pt>
                <c:pt idx="8">
                  <c:v>28.795475113122201</c:v>
                </c:pt>
                <c:pt idx="9">
                  <c:v>28.598013591217999</c:v>
                </c:pt>
                <c:pt idx="10">
                  <c:v>29.4990366088632</c:v>
                </c:pt>
                <c:pt idx="11">
                  <c:v>29.678082191780799</c:v>
                </c:pt>
                <c:pt idx="12">
                  <c:v>30.636192271441999</c:v>
                </c:pt>
                <c:pt idx="13">
                  <c:v>29.319101123595502</c:v>
                </c:pt>
                <c:pt idx="15">
                  <c:v>29.612374886260199</c:v>
                </c:pt>
                <c:pt idx="16">
                  <c:v>29.0914205344585</c:v>
                </c:pt>
                <c:pt idx="17">
                  <c:v>28.085470085470099</c:v>
                </c:pt>
                <c:pt idx="18">
                  <c:v>29.035885167464102</c:v>
                </c:pt>
                <c:pt idx="19">
                  <c:v>29.5643015521064</c:v>
                </c:pt>
                <c:pt idx="20">
                  <c:v>30.168888888888901</c:v>
                </c:pt>
                <c:pt idx="21">
                  <c:v>29.205593950139306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0-4E21-8E98-6E675AD3A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463104"/>
        <c:axId val="266464640"/>
      </c:barChart>
      <c:catAx>
        <c:axId val="2664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Calibri"/>
              </a:defRPr>
            </a:pPr>
            <a:endParaRPr lang="it-IT"/>
          </a:p>
        </c:txPr>
        <c:crossAx val="266464640"/>
        <c:crosses val="autoZero"/>
        <c:auto val="1"/>
        <c:lblAlgn val="ctr"/>
        <c:lblOffset val="100"/>
        <c:noMultiLvlLbl val="0"/>
      </c:catAx>
      <c:valAx>
        <c:axId val="266464640"/>
        <c:scaling>
          <c:orientation val="minMax"/>
          <c:max val="38"/>
          <c:min val="20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6463104"/>
        <c:crosses val="autoZero"/>
        <c:crossBetween val="between"/>
      </c:valAx>
      <c:spPr>
        <a:prstGeom prst="rect">
          <a:avLst/>
        </a:prstGeom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38737921199161518"/>
          <c:y val="0.75206456151743917"/>
          <c:w val="0.18059493964288514"/>
          <c:h val="4.3103749962289203E-2"/>
        </c:manualLayout>
      </c:layout>
      <c:overlay val="0"/>
      <c:spPr>
        <a:prstGeom prst="rect">
          <a:avLst/>
        </a:prstGeom>
        <a:noFill/>
        <a:ln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Distribuzione dei parti secondo l'età della madre - Anno 2021</a:t>
            </a:r>
          </a:p>
        </c:rich>
      </c:tx>
      <c:layout>
        <c:manualLayout>
          <c:xMode val="edge"/>
          <c:yMode val="edge"/>
          <c:x val="0.245630115474467"/>
          <c:y val="0"/>
        </c:manualLayout>
      </c:layout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38726865341585E-2"/>
          <c:y val="0.16523235800344241"/>
          <c:w val="0.9006347143372555"/>
          <c:h val="0.61962134251291145"/>
        </c:manualLayout>
      </c:layout>
      <c:lineChart>
        <c:grouping val="standard"/>
        <c:varyColors val="0"/>
        <c:ser>
          <c:idx val="0"/>
          <c:order val="0"/>
          <c:tx>
            <c:strRef>
              <c:f>'Grafico 8'!$D$3:$D$5</c:f>
              <c:strCache>
                <c:ptCount val="3"/>
                <c:pt idx="0">
                  <c:v>Italiana</c:v>
                </c:pt>
              </c:strCache>
            </c:strRef>
          </c:tx>
          <c:spPr>
            <a:prstGeom prst="rect">
              <a:avLst/>
            </a:prstGeom>
            <a:ln w="28575">
              <a:noFill/>
            </a:ln>
          </c:spPr>
          <c:marker>
            <c:symbol val="triangle"/>
            <c:size val="10"/>
            <c:spPr>
              <a:prstGeom prst="rect">
                <a:avLst/>
              </a:pr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'Grafico 8'!$A$6:$A$59</c:f>
              <c:strCach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54</c:v>
                </c:pt>
                <c:pt idx="43">
                  <c:v>55</c:v>
                </c:pt>
                <c:pt idx="44">
                  <c:v>56</c:v>
                </c:pt>
                <c:pt idx="45">
                  <c:v>57</c:v>
                </c:pt>
                <c:pt idx="46">
                  <c:v>58</c:v>
                </c:pt>
                <c:pt idx="47">
                  <c:v>59</c:v>
                </c:pt>
                <c:pt idx="48">
                  <c:v>60</c:v>
                </c:pt>
                <c:pt idx="49">
                  <c:v>61</c:v>
                </c:pt>
                <c:pt idx="50">
                  <c:v>62</c:v>
                </c:pt>
                <c:pt idx="51">
                  <c:v>63</c:v>
                </c:pt>
                <c:pt idx="52">
                  <c:v>64</c:v>
                </c:pt>
                <c:pt idx="53">
                  <c:v>65</c:v>
                </c:pt>
              </c:strCache>
            </c:strRef>
          </c:cat>
          <c:val>
            <c:numRef>
              <c:f>'Grafico 8'!$D$6:$D$59</c:f>
              <c:numCache>
                <c:formatCode>0.00</c:formatCode>
                <c:ptCount val="54"/>
                <c:pt idx="0">
                  <c:v>0</c:v>
                </c:pt>
                <c:pt idx="1">
                  <c:v>6.3181172010740797E-4</c:v>
                </c:pt>
                <c:pt idx="2">
                  <c:v>1.5795293002685202E-3</c:v>
                </c:pt>
                <c:pt idx="3">
                  <c:v>2.1481598483651873E-2</c:v>
                </c:pt>
                <c:pt idx="4">
                  <c:v>4.6754067287948189E-2</c:v>
                </c:pt>
                <c:pt idx="5">
                  <c:v>0.11467382719949455</c:v>
                </c:pt>
                <c:pt idx="6">
                  <c:v>0.21923866687727059</c:v>
                </c:pt>
                <c:pt idx="7">
                  <c:v>0.38540514926551889</c:v>
                </c:pt>
                <c:pt idx="8">
                  <c:v>0.60211656926235979</c:v>
                </c:pt>
                <c:pt idx="9">
                  <c:v>0.81566893065866375</c:v>
                </c:pt>
                <c:pt idx="10">
                  <c:v>1.0497551729584584</c:v>
                </c:pt>
                <c:pt idx="11">
                  <c:v>1.2787869214973939</c:v>
                </c:pt>
                <c:pt idx="12">
                  <c:v>1.6193334386352867</c:v>
                </c:pt>
                <c:pt idx="13">
                  <c:v>2.0849786763544462</c:v>
                </c:pt>
                <c:pt idx="14">
                  <c:v>2.5727373242773655</c:v>
                </c:pt>
                <c:pt idx="15">
                  <c:v>3.3561838572105511</c:v>
                </c:pt>
                <c:pt idx="16">
                  <c:v>4.2590428052440368</c:v>
                </c:pt>
                <c:pt idx="17">
                  <c:v>5.1758016111198861</c:v>
                </c:pt>
                <c:pt idx="18">
                  <c:v>6.1143579213394412</c:v>
                </c:pt>
                <c:pt idx="19">
                  <c:v>6.9319222871584261</c:v>
                </c:pt>
                <c:pt idx="20">
                  <c:v>7.3697678091928607</c:v>
                </c:pt>
                <c:pt idx="21">
                  <c:v>7.6632443531827521</c:v>
                </c:pt>
                <c:pt idx="22">
                  <c:v>7.3931448428368354</c:v>
                </c:pt>
                <c:pt idx="23">
                  <c:v>7.1584267888169322</c:v>
                </c:pt>
                <c:pt idx="24">
                  <c:v>6.9767809192860533</c:v>
                </c:pt>
                <c:pt idx="25">
                  <c:v>6.1200442268204078</c:v>
                </c:pt>
                <c:pt idx="26">
                  <c:v>5.2740483335965882</c:v>
                </c:pt>
                <c:pt idx="27">
                  <c:v>4.4716474490601801</c:v>
                </c:pt>
                <c:pt idx="28">
                  <c:v>3.5018164586953087</c:v>
                </c:pt>
                <c:pt idx="29">
                  <c:v>2.6033801927025748</c:v>
                </c:pt>
                <c:pt idx="30">
                  <c:v>1.7687569104406886</c:v>
                </c:pt>
                <c:pt idx="31">
                  <c:v>1.1754857052598326</c:v>
                </c:pt>
                <c:pt idx="32">
                  <c:v>0.7344811246248617</c:v>
                </c:pt>
                <c:pt idx="33">
                  <c:v>0.43658189859421892</c:v>
                </c:pt>
                <c:pt idx="34">
                  <c:v>0.26157005212446693</c:v>
                </c:pt>
                <c:pt idx="35">
                  <c:v>0.17058916442900016</c:v>
                </c:pt>
                <c:pt idx="36">
                  <c:v>0.10203759279734639</c:v>
                </c:pt>
                <c:pt idx="37">
                  <c:v>5.465171378929079E-2</c:v>
                </c:pt>
                <c:pt idx="38">
                  <c:v>4.5174537987679675E-2</c:v>
                </c:pt>
                <c:pt idx="39">
                  <c:v>2.7167903964618545E-2</c:v>
                </c:pt>
                <c:pt idx="40">
                  <c:v>2.0849786763544466E-2</c:v>
                </c:pt>
                <c:pt idx="41">
                  <c:v>7.8976465013425989E-3</c:v>
                </c:pt>
                <c:pt idx="42">
                  <c:v>4.7385879008055602E-3</c:v>
                </c:pt>
                <c:pt idx="43">
                  <c:v>3.1590586005370404E-3</c:v>
                </c:pt>
                <c:pt idx="44">
                  <c:v>1.2636234402148159E-3</c:v>
                </c:pt>
                <c:pt idx="45">
                  <c:v>9.4771758016111202E-4</c:v>
                </c:pt>
                <c:pt idx="46">
                  <c:v>3.1590586005370399E-4</c:v>
                </c:pt>
                <c:pt idx="47">
                  <c:v>0</c:v>
                </c:pt>
                <c:pt idx="48">
                  <c:v>3.1590586005370399E-4</c:v>
                </c:pt>
                <c:pt idx="49">
                  <c:v>3.1590586005370399E-4</c:v>
                </c:pt>
                <c:pt idx="50">
                  <c:v>6.3181172010740797E-4</c:v>
                </c:pt>
                <c:pt idx="51">
                  <c:v>3.1590586005370399E-4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75-4C9D-8E54-0757A90C7395}"/>
            </c:ext>
          </c:extLst>
        </c:ser>
        <c:ser>
          <c:idx val="1"/>
          <c:order val="1"/>
          <c:tx>
            <c:strRef>
              <c:f>'Grafico 8'!$E$3:$E$5</c:f>
              <c:strCache>
                <c:ptCount val="3"/>
                <c:pt idx="0">
                  <c:v>Straniera</c:v>
                </c:pt>
              </c:strCache>
            </c:strRef>
          </c:tx>
          <c:spPr>
            <a:prstGeom prst="rect">
              <a:avLst/>
            </a:prstGeom>
            <a:ln w="28575">
              <a:noFill/>
            </a:ln>
          </c:spPr>
          <c:marker>
            <c:symbol val="triangle"/>
            <c:size val="10"/>
            <c:spPr>
              <a:prstGeom prst="rect">
                <a:avLst/>
              </a:prstGeom>
              <a:solidFill>
                <a:schemeClr val="accent4"/>
              </a:solidFill>
              <a:ln w="9525">
                <a:solidFill>
                  <a:schemeClr val="accent4"/>
                </a:solidFill>
              </a:ln>
            </c:spPr>
          </c:marker>
          <c:cat>
            <c:strRef>
              <c:f>'Grafico 8'!$A$6:$A$59</c:f>
              <c:strCach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54</c:v>
                </c:pt>
                <c:pt idx="43">
                  <c:v>55</c:v>
                </c:pt>
                <c:pt idx="44">
                  <c:v>56</c:v>
                </c:pt>
                <c:pt idx="45">
                  <c:v>57</c:v>
                </c:pt>
                <c:pt idx="46">
                  <c:v>58</c:v>
                </c:pt>
                <c:pt idx="47">
                  <c:v>59</c:v>
                </c:pt>
                <c:pt idx="48">
                  <c:v>60</c:v>
                </c:pt>
                <c:pt idx="49">
                  <c:v>61</c:v>
                </c:pt>
                <c:pt idx="50">
                  <c:v>62</c:v>
                </c:pt>
                <c:pt idx="51">
                  <c:v>63</c:v>
                </c:pt>
                <c:pt idx="52">
                  <c:v>64</c:v>
                </c:pt>
                <c:pt idx="53">
                  <c:v>65</c:v>
                </c:pt>
              </c:strCache>
            </c:strRef>
          </c:cat>
          <c:val>
            <c:numRef>
              <c:f>'Grafico 8'!$E$6:$E$59</c:f>
              <c:numCache>
                <c:formatCode>0.00</c:formatCode>
                <c:ptCount val="54"/>
                <c:pt idx="0">
                  <c:v>0</c:v>
                </c:pt>
                <c:pt idx="1">
                  <c:v>1.3072920751954402E-3</c:v>
                </c:pt>
                <c:pt idx="2">
                  <c:v>3.9218762255863199E-3</c:v>
                </c:pt>
                <c:pt idx="3">
                  <c:v>1.9609381127931601E-2</c:v>
                </c:pt>
                <c:pt idx="4">
                  <c:v>3.3989593955081443E-2</c:v>
                </c:pt>
                <c:pt idx="5">
                  <c:v>0.12680733129395771</c:v>
                </c:pt>
                <c:pt idx="6">
                  <c:v>0.25622924673830627</c:v>
                </c:pt>
                <c:pt idx="7">
                  <c:v>0.52422412215337144</c:v>
                </c:pt>
                <c:pt idx="8">
                  <c:v>1.0994326352393651</c:v>
                </c:pt>
                <c:pt idx="9">
                  <c:v>1.8406672418751797</c:v>
                </c:pt>
                <c:pt idx="10">
                  <c:v>2.4106465866603917</c:v>
                </c:pt>
                <c:pt idx="11">
                  <c:v>3.1910999555520694</c:v>
                </c:pt>
                <c:pt idx="12">
                  <c:v>4.0264595916019559</c:v>
                </c:pt>
                <c:pt idx="13">
                  <c:v>4.4343347190629334</c:v>
                </c:pt>
                <c:pt idx="14">
                  <c:v>5.1533453604204249</c:v>
                </c:pt>
                <c:pt idx="15">
                  <c:v>5.728553873506419</c:v>
                </c:pt>
                <c:pt idx="16">
                  <c:v>5.937720605537689</c:v>
                </c:pt>
                <c:pt idx="17">
                  <c:v>6.2331686145318592</c:v>
                </c:pt>
                <c:pt idx="18">
                  <c:v>6.2109446492535367</c:v>
                </c:pt>
                <c:pt idx="19">
                  <c:v>6.2370904907574447</c:v>
                </c:pt>
                <c:pt idx="20">
                  <c:v>6.1311998326666144</c:v>
                </c:pt>
                <c:pt idx="21">
                  <c:v>6.2553925798101817</c:v>
                </c:pt>
                <c:pt idx="22">
                  <c:v>5.6265850916411742</c:v>
                </c:pt>
                <c:pt idx="23">
                  <c:v>5.6135121708892202</c:v>
                </c:pt>
                <c:pt idx="24">
                  <c:v>4.817371297095197</c:v>
                </c:pt>
                <c:pt idx="25">
                  <c:v>4.253928412685962</c:v>
                </c:pt>
                <c:pt idx="26">
                  <c:v>3.5859021622610925</c:v>
                </c:pt>
                <c:pt idx="27">
                  <c:v>2.9740894710696262</c:v>
                </c:pt>
                <c:pt idx="28">
                  <c:v>2.3727351164797241</c:v>
                </c:pt>
                <c:pt idx="29">
                  <c:v>1.8772714199806522</c:v>
                </c:pt>
                <c:pt idx="30">
                  <c:v>1.1726409914503098</c:v>
                </c:pt>
                <c:pt idx="31">
                  <c:v>0.80398462624519573</c:v>
                </c:pt>
                <c:pt idx="32">
                  <c:v>0.47454702329594478</c:v>
                </c:pt>
                <c:pt idx="33">
                  <c:v>0.25361466258791543</c:v>
                </c:pt>
                <c:pt idx="34">
                  <c:v>0.15556775694825739</c:v>
                </c:pt>
                <c:pt idx="35">
                  <c:v>7.8437524511726406E-2</c:v>
                </c:pt>
                <c:pt idx="36">
                  <c:v>3.7911470180667768E-2</c:v>
                </c:pt>
                <c:pt idx="37">
                  <c:v>1.0458336601563522E-2</c:v>
                </c:pt>
                <c:pt idx="38">
                  <c:v>1.1765628676758962E-2</c:v>
                </c:pt>
                <c:pt idx="39">
                  <c:v>1.1765628676758962E-2</c:v>
                </c:pt>
                <c:pt idx="40">
                  <c:v>2.6145841503908804E-3</c:v>
                </c:pt>
                <c:pt idx="41">
                  <c:v>3.9218762255863199E-3</c:v>
                </c:pt>
                <c:pt idx="42">
                  <c:v>0</c:v>
                </c:pt>
                <c:pt idx="43">
                  <c:v>3.9218762255863199E-3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1.3072920751954402E-3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75-4C9D-8E54-0757A90C7395}"/>
            </c:ext>
          </c:extLst>
        </c:ser>
        <c:ser>
          <c:idx val="2"/>
          <c:order val="2"/>
          <c:tx>
            <c:strRef>
              <c:f>'Grafico 8'!$E$68</c:f>
              <c:strCache>
                <c:ptCount val="1"/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3"/>
              </a:solidFill>
              <a:round/>
            </a:ln>
          </c:spPr>
          <c:marker>
            <c:symbol val="none"/>
          </c:marker>
          <c:val>
            <c:numRef>
              <c:f>'Grafico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75-4C9D-8E54-0757A90C7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290304"/>
        <c:axId val="266292224"/>
      </c:lineChart>
      <c:catAx>
        <c:axId val="26629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Età in anni compiuti</a:t>
                </a:r>
              </a:p>
            </c:rich>
          </c:tx>
          <c:overlay val="0"/>
          <c:spPr>
            <a:prstGeom prst="rect">
              <a:avLst/>
            </a:prstGeom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6292224"/>
        <c:crosses val="autoZero"/>
        <c:auto val="1"/>
        <c:lblAlgn val="ctr"/>
        <c:lblOffset val="100"/>
        <c:noMultiLvlLbl val="0"/>
      </c:catAx>
      <c:valAx>
        <c:axId val="266292224"/>
        <c:scaling>
          <c:orientation val="minMax"/>
          <c:max val="9"/>
          <c:min val="0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% di Parti</a:t>
                </a:r>
              </a:p>
            </c:rich>
          </c:tx>
          <c:overlay val="0"/>
          <c:spPr>
            <a:prstGeom prst="rect">
              <a:avLst/>
            </a:prstGeom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6290304"/>
        <c:crosses val="autoZero"/>
        <c:crossBetween val="between"/>
      </c:valAx>
      <c:spPr>
        <a:prstGeom prst="rect">
          <a:avLst/>
        </a:prstGeom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35623700842891309"/>
          <c:y val="0.9259896729776248"/>
          <c:w val="0.18181829279796854"/>
          <c:h val="3.7865748709122897E-2"/>
        </c:manualLayout>
      </c:layout>
      <c:overlay val="0"/>
      <c:spPr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000" b="0" i="0" strike="noStrike">
                <a:solidFill>
                  <a:srgbClr val="333333"/>
                </a:solidFill>
                <a:latin typeface="Calibri"/>
                <a:cs typeface="Calibri"/>
              </a:rPr>
              <a:t>Distribuzione dei parti secondo il titolo di studio e la cittadinanza della madre</a:t>
            </a:r>
            <a:endParaRPr lang="it-IT" sz="1000"/>
          </a:p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000" b="0" i="0" strike="noStrike">
                <a:solidFill>
                  <a:srgbClr val="333333"/>
                </a:solidFill>
                <a:latin typeface="Calibri"/>
                <a:cs typeface="Calibri"/>
              </a:rPr>
              <a:t>Anno 2021</a:t>
            </a:r>
            <a:endParaRPr lang="it-IT" sz="1000"/>
          </a:p>
        </c:rich>
      </c:tx>
      <c:layout>
        <c:manualLayout>
          <c:xMode val="edge"/>
          <c:yMode val="edge"/>
          <c:x val="8.3456996717914997E-2"/>
          <c:y val="1.6585327824120994E-2"/>
        </c:manualLayout>
      </c:layout>
      <c:overlay val="0"/>
      <c:spPr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23042779988885"/>
          <c:y val="0.23096475323796617"/>
          <c:w val="0.84714701158748695"/>
          <c:h val="0.59644743968046043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'Grafico 9'!$A$5</c:f>
              <c:strCache>
                <c:ptCount val="1"/>
                <c:pt idx="0">
                  <c:v>Elementare/media inferiore</c:v>
                </c:pt>
              </c:strCache>
            </c:strRef>
          </c:tx>
          <c:spPr>
            <a:prstGeom prst="rect">
              <a:avLst/>
            </a:prstGeom>
            <a:solidFill>
              <a:srgbClr val="972828"/>
            </a:solidFill>
            <a:ln w="25400">
              <a:noFill/>
            </a:ln>
          </c:spPr>
          <c:invertIfNegative val="0"/>
          <c:cat>
            <c:strRef>
              <c:f>'Grafico 9'!$E$4:$G$4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>Totale </c:v>
                </c:pt>
              </c:strCache>
            </c:strRef>
          </c:cat>
          <c:val>
            <c:numRef>
              <c:f>'Grafico 9'!$E$5:$G$5</c:f>
              <c:numCache>
                <c:formatCode>#,##0.0</c:formatCode>
                <c:ptCount val="3"/>
                <c:pt idx="0">
                  <c:v>18.916396613256701</c:v>
                </c:pt>
                <c:pt idx="1">
                  <c:v>42.446686074064047</c:v>
                </c:pt>
                <c:pt idx="2">
                  <c:v>23.434981123048601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6-4BDF-9AC5-809EEE63D1F7}"/>
            </c:ext>
          </c:extLst>
        </c:ser>
        <c:ser>
          <c:idx val="4"/>
          <c:order val="1"/>
          <c:tx>
            <c:strRef>
              <c:f>'Grafico 9'!$A$6</c:f>
              <c:strCache>
                <c:ptCount val="1"/>
                <c:pt idx="0">
                  <c:v>Diploma superiore</c:v>
                </c:pt>
              </c:strCache>
            </c:strRef>
          </c:tx>
          <c:spPr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>'Grafico 9'!$E$4:$G$4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>Totale </c:v>
                </c:pt>
              </c:strCache>
            </c:strRef>
          </c:cat>
          <c:val>
            <c:numRef>
              <c:f>'Grafico 9'!$E$6:$G$6</c:f>
              <c:numCache>
                <c:formatCode>#,##0.0</c:formatCode>
                <c:ptCount val="3"/>
                <c:pt idx="0">
                  <c:v>43.330619390424822</c:v>
                </c:pt>
                <c:pt idx="1">
                  <c:v>38.304786405795141</c:v>
                </c:pt>
                <c:pt idx="2">
                  <c:v>42.36549522095914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C6-4BDF-9AC5-809EEE63D1F7}"/>
            </c:ext>
          </c:extLst>
        </c:ser>
        <c:ser>
          <c:idx val="5"/>
          <c:order val="2"/>
          <c:tx>
            <c:strRef>
              <c:f>'Grafico 9'!$A$7</c:f>
              <c:strCache>
                <c:ptCount val="1"/>
                <c:pt idx="0">
                  <c:v>Laurea</c:v>
                </c:pt>
              </c:strCache>
            </c:strRef>
          </c:tx>
          <c:spPr>
            <a:prstGeom prst="rect">
              <a:avLst/>
            </a:prstGeom>
            <a:solidFill>
              <a:srgbClr val="B6CAE0"/>
            </a:solidFill>
            <a:ln w="25400">
              <a:noFill/>
            </a:ln>
          </c:spPr>
          <c:invertIfNegative val="0"/>
          <c:cat>
            <c:strRef>
              <c:f>'Grafico 9'!$E$4:$G$4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>Totale </c:v>
                </c:pt>
              </c:strCache>
            </c:strRef>
          </c:cat>
          <c:val>
            <c:numRef>
              <c:f>'Grafico 9'!$E$7:$G$7</c:f>
              <c:numCache>
                <c:formatCode>#,##0.0</c:formatCode>
                <c:ptCount val="3"/>
                <c:pt idx="0">
                  <c:v>37.752983996318477</c:v>
                </c:pt>
                <c:pt idx="1">
                  <c:v>19.248527520140815</c:v>
                </c:pt>
                <c:pt idx="2">
                  <c:v>34.199523655992266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C6-4BDF-9AC5-809EEE63D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406144"/>
        <c:axId val="268412032"/>
      </c:barChart>
      <c:catAx>
        <c:axId val="2684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8412032"/>
        <c:crosses val="autoZero"/>
        <c:auto val="1"/>
        <c:lblAlgn val="ctr"/>
        <c:lblOffset val="100"/>
        <c:noMultiLvlLbl val="0"/>
      </c:catAx>
      <c:valAx>
        <c:axId val="268412032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Valore %</a:t>
                </a:r>
              </a:p>
            </c:rich>
          </c:tx>
          <c:layout>
            <c:manualLayout>
              <c:xMode val="edge"/>
              <c:yMode val="edge"/>
              <c:x val="3.1921424186617559E-2"/>
              <c:y val="0.13510691874175618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8406144"/>
        <c:crosses val="autoZero"/>
        <c:crossBetween val="between"/>
      </c:valAx>
      <c:spPr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942948429788898"/>
          <c:y val="0.9238589338769202"/>
          <c:w val="0.66114296486419855"/>
          <c:h val="5.5837563451780328E-2"/>
        </c:manualLayout>
      </c:layout>
      <c:overlay val="0"/>
      <c:spPr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3</xdr:row>
      <xdr:rowOff>285750</xdr:rowOff>
    </xdr:from>
    <xdr:to>
      <xdr:col>11</xdr:col>
      <xdr:colOff>257175</xdr:colOff>
      <xdr:row>18</xdr:row>
      <xdr:rowOff>0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19050</xdr:rowOff>
    </xdr:from>
    <xdr:to>
      <xdr:col>17</xdr:col>
      <xdr:colOff>400050</xdr:colOff>
      <xdr:row>15</xdr:row>
      <xdr:rowOff>38100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1</xdr:row>
      <xdr:rowOff>0</xdr:rowOff>
    </xdr:from>
    <xdr:to>
      <xdr:col>17</xdr:col>
      <xdr:colOff>381000</xdr:colOff>
      <xdr:row>15</xdr:row>
      <xdr:rowOff>0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11</xdr:row>
      <xdr:rowOff>28575</xdr:rowOff>
    </xdr:from>
    <xdr:to>
      <xdr:col>9</xdr:col>
      <xdr:colOff>390525</xdr:colOff>
      <xdr:row>31</xdr:row>
      <xdr:rowOff>114300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520700</xdr:colOff>
      <xdr:row>3</xdr:row>
      <xdr:rowOff>47625</xdr:rowOff>
    </xdr:from>
    <xdr:to>
      <xdr:col>25</xdr:col>
      <xdr:colOff>114300</xdr:colOff>
      <xdr:row>22</xdr:row>
      <xdr:rowOff>123825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19050</xdr:rowOff>
    </xdr:from>
    <xdr:to>
      <xdr:col>17</xdr:col>
      <xdr:colOff>104775</xdr:colOff>
      <xdr:row>22</xdr:row>
      <xdr:rowOff>28575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0</xdr:row>
      <xdr:rowOff>180974</xdr:rowOff>
    </xdr:from>
    <xdr:to>
      <xdr:col>19</xdr:col>
      <xdr:colOff>214312</xdr:colOff>
      <xdr:row>21</xdr:row>
      <xdr:rowOff>142874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1</xdr:row>
      <xdr:rowOff>171450</xdr:rowOff>
    </xdr:from>
    <xdr:to>
      <xdr:col>20</xdr:col>
      <xdr:colOff>200025</xdr:colOff>
      <xdr:row>20</xdr:row>
      <xdr:rowOff>142875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447675</xdr:rowOff>
    </xdr:from>
    <xdr:to>
      <xdr:col>19</xdr:col>
      <xdr:colOff>533400</xdr:colOff>
      <xdr:row>15</xdr:row>
      <xdr:rowOff>180975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2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590549</xdr:colOff>
      <xdr:row>6</xdr:row>
      <xdr:rowOff>0</xdr:rowOff>
    </xdr:from>
    <xdr:to>
      <xdr:col>13</xdr:col>
      <xdr:colOff>190500</xdr:colOff>
      <xdr:row>24</xdr:row>
      <xdr:rowOff>19050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3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5</xdr:row>
      <xdr:rowOff>0</xdr:rowOff>
    </xdr:from>
    <xdr:to>
      <xdr:col>16</xdr:col>
      <xdr:colOff>238125</xdr:colOff>
      <xdr:row>21</xdr:row>
      <xdr:rowOff>85725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3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4</xdr:row>
      <xdr:rowOff>38100</xdr:rowOff>
    </xdr:from>
    <xdr:to>
      <xdr:col>13</xdr:col>
      <xdr:colOff>95250</xdr:colOff>
      <xdr:row>22</xdr:row>
      <xdr:rowOff>152400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180975</xdr:colOff>
      <xdr:row>1</xdr:row>
      <xdr:rowOff>47625</xdr:rowOff>
    </xdr:from>
    <xdr:to>
      <xdr:col>22</xdr:col>
      <xdr:colOff>209550</xdr:colOff>
      <xdr:row>21</xdr:row>
      <xdr:rowOff>104775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0000000-0008-0000-4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14</xdr:row>
      <xdr:rowOff>76200</xdr:rowOff>
    </xdr:from>
    <xdr:to>
      <xdr:col>5</xdr:col>
      <xdr:colOff>590549</xdr:colOff>
      <xdr:row>34</xdr:row>
      <xdr:rowOff>9525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4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579120</xdr:colOff>
      <xdr:row>3</xdr:row>
      <xdr:rowOff>7620</xdr:rowOff>
    </xdr:from>
    <xdr:to>
      <xdr:col>15</xdr:col>
      <xdr:colOff>460020</xdr:colOff>
      <xdr:row>22</xdr:row>
      <xdr:rowOff>132899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4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582706</xdr:colOff>
      <xdr:row>23</xdr:row>
      <xdr:rowOff>179294</xdr:rowOff>
    </xdr:from>
    <xdr:to>
      <xdr:col>15</xdr:col>
      <xdr:colOff>654106</xdr:colOff>
      <xdr:row>46</xdr:row>
      <xdr:rowOff>168086</xdr:rowOff>
    </xdr:to>
    <xdr:graphicFrame macro="">
      <xdr:nvGraphicFramePr>
        <xdr:cNvPr id="5" name="Grafico 1">
          <a:extLst>
            <a:ext uri="{FF2B5EF4-FFF2-40B4-BE49-F238E27FC236}">
              <a16:creationId xmlns:a16="http://schemas.microsoft.com/office/drawing/2014/main" id="{00000000-0008-0000-4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889000</xdr:colOff>
      <xdr:row>37</xdr:row>
      <xdr:rowOff>38100</xdr:rowOff>
    </xdr:from>
    <xdr:to>
      <xdr:col>8</xdr:col>
      <xdr:colOff>428625</xdr:colOff>
      <xdr:row>71</xdr:row>
      <xdr:rowOff>123824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5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1</xdr:row>
      <xdr:rowOff>190500</xdr:rowOff>
    </xdr:from>
    <xdr:to>
      <xdr:col>22</xdr:col>
      <xdr:colOff>257175</xdr:colOff>
      <xdr:row>17</xdr:row>
      <xdr:rowOff>38100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9523</xdr:colOff>
      <xdr:row>2</xdr:row>
      <xdr:rowOff>28575</xdr:rowOff>
    </xdr:from>
    <xdr:to>
      <xdr:col>24</xdr:col>
      <xdr:colOff>190500</xdr:colOff>
      <xdr:row>21</xdr:row>
      <xdr:rowOff>95250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295274</xdr:rowOff>
    </xdr:from>
    <xdr:to>
      <xdr:col>11</xdr:col>
      <xdr:colOff>47625</xdr:colOff>
      <xdr:row>16</xdr:row>
      <xdr:rowOff>133350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295274</xdr:colOff>
      <xdr:row>10</xdr:row>
      <xdr:rowOff>180975</xdr:rowOff>
    </xdr:from>
    <xdr:to>
      <xdr:col>11</xdr:col>
      <xdr:colOff>428625</xdr:colOff>
      <xdr:row>31</xdr:row>
      <xdr:rowOff>95250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57149</xdr:colOff>
      <xdr:row>4</xdr:row>
      <xdr:rowOff>114300</xdr:rowOff>
    </xdr:from>
    <xdr:to>
      <xdr:col>15</xdr:col>
      <xdr:colOff>393700</xdr:colOff>
      <xdr:row>22</xdr:row>
      <xdr:rowOff>25400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419099</xdr:colOff>
      <xdr:row>5</xdr:row>
      <xdr:rowOff>161924</xdr:rowOff>
    </xdr:from>
    <xdr:to>
      <xdr:col>22</xdr:col>
      <xdr:colOff>285750</xdr:colOff>
      <xdr:row>33</xdr:row>
      <xdr:rowOff>95250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544285</xdr:colOff>
      <xdr:row>35</xdr:row>
      <xdr:rowOff>81643</xdr:rowOff>
    </xdr:from>
    <xdr:to>
      <xdr:col>18</xdr:col>
      <xdr:colOff>68036</xdr:colOff>
      <xdr:row>44</xdr:row>
      <xdr:rowOff>163286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3">
              <a:extLst>
                <a:ext uri="{FF2B5EF4-FFF2-40B4-BE49-F238E27FC236}">
                  <a16:creationId xmlns:a16="http://schemas.microsoft.com/office/drawing/2014/main" id="{00000000-0008-0000-1300-000005000000}"/>
                </a:ext>
              </a:extLst>
            </xdr:cNvPr>
            <xdr:cNvSpPr/>
          </xdr:nvSpPr>
          <xdr:spPr bwMode="auto">
            <a:xfrm>
              <a:off x="6803571" y="7402286"/>
              <a:ext cx="5374822" cy="191860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defRPr/>
              </a:pPr>
              <mc:AlternateContent>
                <mc:Choice Requires="a14">
                  <a14:m>
                    <m:oMath xmlns:m="http://schemas.openxmlformats.org/officeDocument/2006/math">
                      <m:r>
                        <a:rPr lang="it-IT" sz="1800" b="0" i="1">
                          <a:latin typeface="Cambria Math"/>
                        </a:rPr>
                        <m:t>𝑀𝑒</m:t>
                      </m:r>
                      <m:r>
                        <a:rPr lang="it-IT" sz="1800" i="1">
                          <a:latin typeface="Cambria Math"/>
                        </a:rPr>
                        <m:t>=</m:t>
                      </m:r>
                      <m:sSub>
                        <m:sSubPr>
                          <m:ctrlPr>
                            <a:rPr lang="it-IT" sz="18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it-IT" sz="1800" b="0" i="1">
                              <a:latin typeface="Cambria Math"/>
                            </a:rPr>
                            <m:t>𝑐</m:t>
                          </m:r>
                        </m:e>
                        <m:sub>
                          <m:r>
                            <a:rPr lang="it-IT" sz="1800" b="0" i="1">
                              <a:latin typeface="Cambria Math"/>
                            </a:rPr>
                            <m:t>𝑖</m:t>
                          </m:r>
                        </m:sub>
                      </m:sSub>
                      <m:r>
                        <a:rPr lang="it-IT" sz="1800" i="1">
                          <a:latin typeface="Cambria Math"/>
                          <a:ea typeface="Cambria Math"/>
                        </a:rPr>
                        <m:t>+</m:t>
                      </m:r>
                      <m:f>
                        <m:fPr>
                          <m:ctrlPr>
                            <a:rPr lang="it-IT" sz="18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it-IT" sz="1800" b="0" i="1">
                              <a:latin typeface="Cambria Math"/>
                            </a:rPr>
                            <m:t>(</m:t>
                          </m:r>
                          <m:f>
                            <m:fPr>
                              <m:ctrlPr>
                                <a:rPr lang="it-IT" sz="1800" b="0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it-IT" sz="1800" b="0" i="1">
                                  <a:latin typeface="Cambria Math"/>
                                </a:rPr>
                                <m:t>𝑁</m:t>
                              </m:r>
                            </m:num>
                            <m:den>
                              <m:r>
                                <a:rPr lang="it-IT" sz="1800" b="0" i="1">
                                  <a:latin typeface="Cambria Math"/>
                                </a:rPr>
                                <m:t>2</m:t>
                              </m:r>
                            </m:den>
                          </m:f>
                          <m:r>
                            <a:rPr lang="it-IT" sz="1800" b="0" i="1">
                              <a:latin typeface="Cambria Math"/>
                            </a:rPr>
                            <m:t>−</m:t>
                          </m:r>
                          <m:r>
                            <a:rPr lang="it-IT" sz="1800" b="0" i="1">
                              <a:latin typeface="Cambria Math"/>
                            </a:rPr>
                            <m:t>𝐹</m:t>
                          </m:r>
                          <m:r>
                            <a:rPr lang="it-IT" sz="1800" b="0" i="1">
                              <a:latin typeface="Cambria Math"/>
                            </a:rPr>
                            <m:t>)</m:t>
                          </m:r>
                        </m:num>
                        <m:den>
                          <m:sSub>
                            <m:sSubPr>
                              <m:ctrlPr>
                                <a:rPr lang="it-IT" sz="18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it-IT" sz="1800" b="0" i="1">
                                  <a:latin typeface="Cambria Math"/>
                                </a:rPr>
                                <m:t>𝑓</m:t>
                              </m:r>
                            </m:e>
                            <m:sub>
                              <m:r>
                                <a:rPr lang="it-IT" sz="1800" b="0" i="1">
                                  <a:latin typeface="Cambria Math"/>
                                </a:rPr>
                                <m:t>𝑚</m:t>
                              </m:r>
                            </m:sub>
                          </m:sSub>
                        </m:den>
                      </m:f>
                    </m:oMath>
                  </a14:m>
                </mc:Choice>
                <mc:Fallback xmlns="" xmlns:r="http://schemas.openxmlformats.org/officeDocument/2006/relationships" xmlns:m="http://schemas.openxmlformats.org/officeDocument/2006/math" xmlns:w="http://schemas.openxmlformats.org/wordprocessingml/2006/main"/>
              </mc:AlternateContent>
              <a:r>
                <a:rPr lang="it-IT" sz="1800"/>
                <a:t> </a:t>
              </a:r>
              <mc:AlternateContent>
                <mc:Choice Requires="a14">
                  <a14:m>
                    <m:oMath xmlns:m="http://schemas.openxmlformats.org/officeDocument/2006/math">
                      <m:r>
                        <a:rPr lang="it-IT" sz="1800" i="1">
                          <a:latin typeface="Cambria Math"/>
                          <a:ea typeface="Cambria Math"/>
                        </a:rPr>
                        <m:t>∗</m:t>
                      </m:r>
                    </m:oMath>
                  </a14:m>
                </mc:Choice>
                <mc:Fallback xmlns="" xmlns:r="http://schemas.openxmlformats.org/officeDocument/2006/relationships" xmlns:m="http://schemas.openxmlformats.org/officeDocument/2006/math" xmlns:w="http://schemas.openxmlformats.org/wordprocessingml/2006/main"/>
              </mc:AlternateContent>
              <a:r>
                <a:rPr lang="it-IT" sz="1800"/>
                <a:t> A</a:t>
              </a:r>
              <a:endParaRPr/>
            </a:p>
            <a:p>
              <a:pPr>
                <a:defRPr/>
              </a:pPr>
              <a:endParaRPr lang="it-IT" sz="1800"/>
            </a:p>
            <a:p>
              <a:pPr>
                <a:defRPr/>
              </a:pPr>
              <mc:AlternateContent>
                <mc:Choice Requires="a14">
                  <a14:m>
                    <m:oMath xmlns:m="http://schemas.openxmlformats.org/officeDocument/2006/math">
                      <m:sSub>
                        <m:sSubPr>
                          <m:ctrlPr>
                            <a:rPr lang="it-IT" sz="18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it-IT" sz="1800" b="0" i="1">
                              <a:latin typeface="Cambria Math"/>
                            </a:rPr>
                            <m:t>𝑐</m:t>
                          </m:r>
                        </m:e>
                        <m:sub>
                          <m:r>
                            <a:rPr lang="it-IT" sz="1800" b="0" i="1">
                              <a:latin typeface="Cambria Math"/>
                            </a:rPr>
                            <m:t>𝑖</m:t>
                          </m:r>
                        </m:sub>
                      </m:sSub>
                    </m:oMath>
                  </a14:m>
                </mc:Choice>
                <mc:Fallback xmlns="" xmlns:r="http://schemas.openxmlformats.org/officeDocument/2006/relationships" xmlns:m="http://schemas.openxmlformats.org/officeDocument/2006/math" xmlns:w="http://schemas.openxmlformats.org/wordprocessingml/2006/main"/>
              </mc:AlternateContent>
              <a:r>
                <a:rPr lang="it-IT" sz="1800"/>
                <a:t>= Estremo inf. classe mediana</a:t>
              </a:r>
              <a:endParaRPr/>
            </a:p>
            <a:p>
              <a:pPr>
                <a:defRPr/>
              </a:pPr>
              <a:r>
                <a:rPr lang="it-IT" sz="1800"/>
                <a:t>F = Frequenza cumulata classi inferiori a classe mediana</a:t>
              </a:r>
              <a:endParaRPr/>
            </a:p>
            <a:p>
              <a:pPr>
                <a:defRPr/>
              </a:pPr>
              <mc:AlternateContent>
                <mc:Choice Requires="a14">
                  <a14:m>
                    <m:oMath xmlns:m="http://schemas.openxmlformats.org/officeDocument/2006/math">
                      <m:sSub>
                        <m:sSubPr>
                          <m:ctrlPr>
                            <a:rPr lang="it-IT" sz="18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it-IT" sz="1800" b="0" i="1">
                              <a:latin typeface="Cambria Math"/>
                            </a:rPr>
                            <m:t>𝑓</m:t>
                          </m:r>
                        </m:e>
                        <m:sub>
                          <m:r>
                            <a:rPr lang="it-IT" sz="1800" b="0" i="1">
                              <a:latin typeface="Cambria Math"/>
                            </a:rPr>
                            <m:t>𝑚</m:t>
                          </m:r>
                        </m:sub>
                      </m:sSub>
                    </m:oMath>
                  </a14:m>
                </mc:Choice>
                <mc:Fallback xmlns="" xmlns:r="http://schemas.openxmlformats.org/officeDocument/2006/relationships" xmlns:m="http://schemas.openxmlformats.org/officeDocument/2006/math" xmlns:w="http://schemas.openxmlformats.org/wordprocessingml/2006/main"/>
              </mc:AlternateContent>
              <a:r>
                <a:rPr lang="it-IT" sz="1800"/>
                <a:t> = frequenza classe mediana</a:t>
              </a:r>
              <a:endParaRPr/>
            </a:p>
          </xdr:txBody>
        </xdr:sp>
      </mc:Choice>
      <mc:Fallback xmlns="">
        <xdr:sp macro="" textlink="">
          <xdr:nvSpPr>
            <xdr:cNvPr id="5" name="CasellaDiTesto 3">
              <a:extLst>
                <a:ext uri="{FF2B5EF4-FFF2-40B4-BE49-F238E27FC236}">
                  <a16:creationId xmlns:a16="http://schemas.microsoft.com/office/drawing/2014/main" id="{00000000-0008-0000-1300-000005000000}"/>
                </a:ext>
              </a:extLst>
            </xdr:cNvPr>
            <xdr:cNvSpPr/>
          </xdr:nvSpPr>
          <xdr:spPr bwMode="auto">
            <a:xfrm>
              <a:off x="6803571" y="7402286"/>
              <a:ext cx="5374822" cy="191860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defRPr/>
              </a:pPr>
              <a:r>
                <a:rPr lang="it-IT" sz="1800" b="0" i="0">
                  <a:latin typeface="Cambria Math"/>
                </a:rPr>
                <a:t>𝑀𝑒</a:t>
              </a:r>
              <a:r>
                <a:rPr lang="it-IT" sz="1800" i="0">
                  <a:latin typeface="Cambria Math"/>
                </a:rPr>
                <a:t>=</a:t>
              </a:r>
              <a:r>
                <a:rPr lang="it-IT" sz="1800" b="0" i="0">
                  <a:latin typeface="Cambria Math"/>
                </a:rPr>
                <a:t>𝑐</a:t>
              </a:r>
              <a:r>
                <a:rPr lang="it-IT" sz="1800" b="0" i="0">
                  <a:latin typeface="Cambria Math" panose="02040503050406030204" pitchFamily="18" charset="0"/>
                </a:rPr>
                <a:t>_</a:t>
              </a:r>
              <a:r>
                <a:rPr lang="it-IT" sz="1800" b="0" i="0">
                  <a:latin typeface="Cambria Math"/>
                </a:rPr>
                <a:t>𝑖</a:t>
              </a:r>
              <a:r>
                <a:rPr lang="it-IT" sz="1800" i="0">
                  <a:latin typeface="Cambria Math"/>
                  <a:ea typeface="Cambria Math"/>
                </a:rPr>
                <a:t>+</a:t>
              </a:r>
              <a:r>
                <a:rPr lang="it-IT" sz="1800" i="0">
                  <a:latin typeface="Cambria Math" panose="02040503050406030204" pitchFamily="18" charset="0"/>
                </a:rPr>
                <a:t>(</a:t>
              </a:r>
              <a:r>
                <a:rPr lang="it-IT" sz="1800" b="0" i="0">
                  <a:latin typeface="Cambria Math"/>
                </a:rPr>
                <a:t>(𝑁</a:t>
              </a:r>
              <a:r>
                <a:rPr lang="it-IT" sz="1800" b="0" i="0">
                  <a:latin typeface="Cambria Math" panose="02040503050406030204" pitchFamily="18" charset="0"/>
                </a:rPr>
                <a:t>/</a:t>
              </a:r>
              <a:r>
                <a:rPr lang="it-IT" sz="1800" b="0" i="0">
                  <a:latin typeface="Cambria Math"/>
                </a:rPr>
                <a:t>2−𝐹)</a:t>
              </a:r>
              <a:r>
                <a:rPr lang="it-IT" sz="1800" b="0" i="0">
                  <a:latin typeface="Cambria Math" panose="02040503050406030204" pitchFamily="18" charset="0"/>
                </a:rPr>
                <a:t>)/</a:t>
              </a:r>
              <a:r>
                <a:rPr lang="it-IT" sz="1800" b="0" i="0">
                  <a:latin typeface="Cambria Math"/>
                </a:rPr>
                <a:t>𝑓</a:t>
              </a:r>
              <a:r>
                <a:rPr lang="it-IT" sz="1800" b="0" i="0">
                  <a:latin typeface="Cambria Math" panose="02040503050406030204" pitchFamily="18" charset="0"/>
                </a:rPr>
                <a:t>_</a:t>
              </a:r>
              <a:r>
                <a:rPr lang="it-IT" sz="1800" b="0" i="0">
                  <a:latin typeface="Cambria Math"/>
                </a:rPr>
                <a:t>𝑚</a:t>
              </a:r>
              <a:r>
                <a:rPr lang="it-IT" sz="1800" b="0" i="0">
                  <a:latin typeface="Cambria Math" panose="02040503050406030204" pitchFamily="18" charset="0"/>
                </a:rPr>
                <a:t> </a:t>
              </a:r>
              <a:r>
                <a:rPr lang="it-IT" sz="1800"/>
                <a:t> </a:t>
              </a:r>
              <a:r>
                <a:rPr lang="it-IT" sz="1800" i="0">
                  <a:latin typeface="Cambria Math"/>
                  <a:ea typeface="Cambria Math"/>
                </a:rPr>
                <a:t>∗</a:t>
              </a:r>
              <a:r>
                <a:rPr lang="it-IT" sz="1800"/>
                <a:t> A</a:t>
              </a:r>
              <a:endParaRPr/>
            </a:p>
            <a:p>
              <a:pPr>
                <a:defRPr/>
              </a:pPr>
              <a:endParaRPr lang="it-IT" sz="1800"/>
            </a:p>
            <a:p>
              <a:pPr>
                <a:defRPr/>
              </a:pPr>
              <a:r>
                <a:rPr lang="it-IT" sz="1800" b="0" i="0">
                  <a:latin typeface="Cambria Math"/>
                </a:rPr>
                <a:t>𝑐</a:t>
              </a:r>
              <a:r>
                <a:rPr lang="it-IT" sz="1800" b="0" i="0">
                  <a:latin typeface="Cambria Math" panose="02040503050406030204" pitchFamily="18" charset="0"/>
                </a:rPr>
                <a:t>_</a:t>
              </a:r>
              <a:r>
                <a:rPr lang="it-IT" sz="1800" b="0" i="0">
                  <a:latin typeface="Cambria Math"/>
                </a:rPr>
                <a:t>𝑖</a:t>
              </a:r>
              <a:r>
                <a:rPr lang="it-IT" sz="1800"/>
                <a:t>= Estremo inf. classe mediana</a:t>
              </a:r>
              <a:endParaRPr/>
            </a:p>
            <a:p>
              <a:pPr>
                <a:defRPr/>
              </a:pPr>
              <a:r>
                <a:rPr lang="it-IT" sz="1800"/>
                <a:t>F = Frequenza cumulata classi inferiori a classe mediana</a:t>
              </a:r>
              <a:endParaRPr/>
            </a:p>
            <a:p>
              <a:pPr>
                <a:defRPr/>
              </a:pPr>
              <a:r>
                <a:rPr lang="it-IT" sz="1800" b="0" i="0">
                  <a:latin typeface="Cambria Math"/>
                </a:rPr>
                <a:t>𝑓</a:t>
              </a:r>
              <a:r>
                <a:rPr lang="it-IT" sz="1800" b="0" i="0">
                  <a:latin typeface="Cambria Math" panose="02040503050406030204" pitchFamily="18" charset="0"/>
                </a:rPr>
                <a:t>_</a:t>
              </a:r>
              <a:r>
                <a:rPr lang="it-IT" sz="1800" b="0" i="0">
                  <a:latin typeface="Cambria Math"/>
                </a:rPr>
                <a:t>𝑚</a:t>
              </a:r>
              <a:r>
                <a:rPr lang="it-IT" sz="1800"/>
                <a:t> = frequenza classe mediana</a:t>
              </a:r>
              <a:endParaRPr/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1</xdr:row>
      <xdr:rowOff>28575</xdr:rowOff>
    </xdr:from>
    <xdr:to>
      <xdr:col>16</xdr:col>
      <xdr:colOff>476250</xdr:colOff>
      <xdr:row>20</xdr:row>
      <xdr:rowOff>76200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Personalizzato 5">
      <a:dk1>
        <a:sysClr val="windowText" lastClr="000000"/>
      </a:dk1>
      <a:lt1>
        <a:sysClr val="window" lastClr="FFFFFF"/>
      </a:lt1>
      <a:dk2>
        <a:srgbClr val="454551"/>
      </a:dk2>
      <a:lt2>
        <a:srgbClr val="D8D8D8"/>
      </a:lt2>
      <a:accent1>
        <a:srgbClr val="972828"/>
      </a:accent1>
      <a:accent2>
        <a:srgbClr val="E7CAC9"/>
      </a:accent2>
      <a:accent3>
        <a:srgbClr val="B6CAE0"/>
      </a:accent3>
      <a:accent4>
        <a:srgbClr val="002F86"/>
      </a:accent4>
      <a:accent5>
        <a:srgbClr val="D042D4"/>
      </a:accent5>
      <a:accent6>
        <a:srgbClr val="BE4773"/>
      </a:accent6>
      <a:hlink>
        <a:srgbClr val="6B9F25"/>
      </a:hlink>
      <a:folHlink>
        <a:srgbClr val="8C8C8C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workbookViewId="0">
      <selection activeCell="N32" sqref="N32"/>
    </sheetView>
  </sheetViews>
  <sheetFormatPr defaultColWidth="14.6640625" defaultRowHeight="14.4"/>
  <cols>
    <col min="1" max="1" width="14.6640625" customWidth="1"/>
    <col min="2" max="2" width="12.6640625" bestFit="1" customWidth="1"/>
    <col min="3" max="3" width="14.109375" bestFit="1" customWidth="1"/>
  </cols>
  <sheetData>
    <row r="1" spans="1:5" ht="38.25" customHeight="1">
      <c r="A1" s="345" t="s">
        <v>619</v>
      </c>
      <c r="B1" s="345"/>
      <c r="C1" s="345"/>
      <c r="D1" s="345"/>
      <c r="E1" s="345"/>
    </row>
    <row r="3" spans="1:5" ht="52.8">
      <c r="A3" s="2"/>
      <c r="B3" s="2" t="s">
        <v>0</v>
      </c>
      <c r="C3" s="2" t="s">
        <v>1</v>
      </c>
      <c r="D3" s="2" t="s">
        <v>2</v>
      </c>
      <c r="E3" s="2" t="s">
        <v>3</v>
      </c>
    </row>
    <row r="4" spans="1:5">
      <c r="A4" s="3">
        <v>2002</v>
      </c>
      <c r="B4" s="4">
        <v>17</v>
      </c>
      <c r="C4" s="4">
        <v>482</v>
      </c>
      <c r="D4" s="5">
        <v>367932</v>
      </c>
      <c r="E4" s="5">
        <v>372218</v>
      </c>
    </row>
    <row r="5" spans="1:5">
      <c r="A5" s="3">
        <v>2003</v>
      </c>
      <c r="B5" s="4">
        <v>18</v>
      </c>
      <c r="C5" s="4">
        <v>541</v>
      </c>
      <c r="D5" s="5">
        <v>452984</v>
      </c>
      <c r="E5" s="5">
        <v>458748</v>
      </c>
    </row>
    <row r="6" spans="1:5">
      <c r="A6" s="3">
        <v>2004</v>
      </c>
      <c r="B6" s="4">
        <v>18</v>
      </c>
      <c r="C6" s="4">
        <v>527</v>
      </c>
      <c r="D6" s="5">
        <v>474893</v>
      </c>
      <c r="E6" s="5">
        <v>480820</v>
      </c>
    </row>
    <row r="7" spans="1:5">
      <c r="A7" s="3">
        <v>2005</v>
      </c>
      <c r="B7" s="4">
        <v>19</v>
      </c>
      <c r="C7" s="4">
        <v>560</v>
      </c>
      <c r="D7" s="5">
        <v>504770</v>
      </c>
      <c r="E7" s="5">
        <v>511436</v>
      </c>
    </row>
    <row r="8" spans="1:5">
      <c r="A8" s="3">
        <v>2006</v>
      </c>
      <c r="B8" s="4">
        <v>20</v>
      </c>
      <c r="C8" s="4">
        <v>554</v>
      </c>
      <c r="D8" s="5">
        <v>517135</v>
      </c>
      <c r="E8" s="5">
        <v>524290</v>
      </c>
    </row>
    <row r="9" spans="1:5">
      <c r="A9" s="3">
        <v>2007</v>
      </c>
      <c r="B9" s="4">
        <v>20</v>
      </c>
      <c r="C9" s="4">
        <v>541</v>
      </c>
      <c r="D9" s="5">
        <v>520369</v>
      </c>
      <c r="E9" s="5">
        <v>526729</v>
      </c>
    </row>
    <row r="10" spans="1:5">
      <c r="A10" s="3">
        <v>2008</v>
      </c>
      <c r="B10" s="4">
        <v>21</v>
      </c>
      <c r="C10" s="4">
        <v>551</v>
      </c>
      <c r="D10" s="5">
        <v>544718</v>
      </c>
      <c r="E10" s="5">
        <v>552725</v>
      </c>
    </row>
    <row r="11" spans="1:5">
      <c r="A11" s="3">
        <v>2009</v>
      </c>
      <c r="B11" s="4">
        <v>21</v>
      </c>
      <c r="C11" s="4">
        <v>549</v>
      </c>
      <c r="D11" s="5">
        <v>548570</v>
      </c>
      <c r="E11" s="5">
        <v>557300</v>
      </c>
    </row>
    <row r="12" spans="1:5">
      <c r="A12" s="3">
        <v>2010</v>
      </c>
      <c r="B12" s="4">
        <v>21</v>
      </c>
      <c r="C12" s="4">
        <v>531</v>
      </c>
      <c r="D12" s="5">
        <v>545493</v>
      </c>
      <c r="E12" s="5">
        <v>554428</v>
      </c>
    </row>
    <row r="13" spans="1:5">
      <c r="A13" s="3">
        <v>2011</v>
      </c>
      <c r="B13" s="4">
        <v>21</v>
      </c>
      <c r="C13" s="4">
        <v>516</v>
      </c>
      <c r="D13" s="5">
        <v>532280</v>
      </c>
      <c r="E13" s="5">
        <v>541206</v>
      </c>
    </row>
    <row r="14" spans="1:5">
      <c r="A14" s="3">
        <v>2012</v>
      </c>
      <c r="B14" s="4">
        <v>21</v>
      </c>
      <c r="C14" s="4">
        <v>498</v>
      </c>
      <c r="D14" s="5">
        <v>526567</v>
      </c>
      <c r="E14" s="5">
        <v>535428</v>
      </c>
    </row>
    <row r="15" spans="1:5">
      <c r="A15" s="3">
        <v>2013</v>
      </c>
      <c r="B15" s="4">
        <v>21</v>
      </c>
      <c r="C15" s="4">
        <v>482</v>
      </c>
      <c r="D15" s="5">
        <v>503272</v>
      </c>
      <c r="E15" s="5">
        <v>512327</v>
      </c>
    </row>
    <row r="16" spans="1:5">
      <c r="A16" s="3">
        <v>2014</v>
      </c>
      <c r="B16" s="4">
        <v>21</v>
      </c>
      <c r="C16" s="4">
        <v>467</v>
      </c>
      <c r="D16" s="5">
        <v>493682</v>
      </c>
      <c r="E16" s="5">
        <v>502446</v>
      </c>
    </row>
    <row r="17" spans="1:5">
      <c r="A17" s="3">
        <v>2015</v>
      </c>
      <c r="B17" s="4">
        <v>21</v>
      </c>
      <c r="C17" s="4">
        <v>457</v>
      </c>
      <c r="D17" s="5">
        <v>478165</v>
      </c>
      <c r="E17" s="5">
        <v>486451</v>
      </c>
    </row>
    <row r="18" spans="1:5">
      <c r="A18" s="3">
        <v>2016</v>
      </c>
      <c r="B18" s="4">
        <v>21</v>
      </c>
      <c r="C18" s="4">
        <v>427</v>
      </c>
      <c r="D18" s="5">
        <v>466707</v>
      </c>
      <c r="E18" s="5">
        <v>474925</v>
      </c>
    </row>
    <row r="19" spans="1:5" ht="14.25" customHeight="1">
      <c r="A19" s="3">
        <v>2017</v>
      </c>
      <c r="B19" s="4">
        <v>21</v>
      </c>
      <c r="C19" s="4">
        <v>397</v>
      </c>
      <c r="D19" s="5">
        <v>453270</v>
      </c>
      <c r="E19" s="5">
        <v>461282</v>
      </c>
    </row>
    <row r="20" spans="1:5" ht="14.25" customHeight="1">
      <c r="A20" s="3">
        <v>2018</v>
      </c>
      <c r="B20" s="4">
        <v>21</v>
      </c>
      <c r="C20" s="7">
        <v>397</v>
      </c>
      <c r="D20" s="5">
        <v>435113</v>
      </c>
      <c r="E20" s="5">
        <v>442676</v>
      </c>
    </row>
    <row r="21" spans="1:5" ht="15" thickBot="1">
      <c r="A21" s="3">
        <v>2019</v>
      </c>
      <c r="B21" s="4">
        <v>21</v>
      </c>
      <c r="C21" s="7">
        <v>386</v>
      </c>
      <c r="D21" s="5">
        <v>415070</v>
      </c>
      <c r="E21" s="5">
        <v>421913</v>
      </c>
    </row>
    <row r="22" spans="1:5" ht="15" thickBot="1">
      <c r="A22" s="3">
        <v>2020</v>
      </c>
      <c r="B22" s="4">
        <v>21</v>
      </c>
      <c r="C22" s="7">
        <v>377</v>
      </c>
      <c r="D22" s="5">
        <v>397872</v>
      </c>
      <c r="E22" s="5">
        <v>404260</v>
      </c>
    </row>
    <row r="23" spans="1:5" ht="15" thickBot="1">
      <c r="A23" s="3">
        <v>2021</v>
      </c>
      <c r="B23" s="4">
        <v>21</v>
      </c>
      <c r="C23" s="7">
        <v>364</v>
      </c>
      <c r="D23" s="5">
        <v>395079</v>
      </c>
      <c r="E23" s="5">
        <v>401087</v>
      </c>
    </row>
    <row r="25" spans="1:5">
      <c r="D25" s="9"/>
      <c r="E25" s="9"/>
    </row>
    <row r="27" spans="1:5">
      <c r="D27" t="s">
        <v>4</v>
      </c>
      <c r="E27" t="s">
        <v>5</v>
      </c>
    </row>
    <row r="30" spans="1:5">
      <c r="D30" t="s">
        <v>6</v>
      </c>
    </row>
  </sheetData>
  <mergeCells count="1">
    <mergeCell ref="A1:E1"/>
  </mergeCells>
  <printOptions gridLines="1"/>
  <pageMargins left="0.7" right="0.7" top="0.75" bottom="0.75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7"/>
  <sheetViews>
    <sheetView zoomScaleNormal="100" workbookViewId="0">
      <selection sqref="A1:I1"/>
    </sheetView>
  </sheetViews>
  <sheetFormatPr defaultColWidth="8.88671875" defaultRowHeight="14.4"/>
  <cols>
    <col min="3" max="3" width="9.44140625" bestFit="1" customWidth="1"/>
    <col min="7" max="7" width="9.44140625" bestFit="1" customWidth="1"/>
    <col min="9" max="9" width="11.44140625" customWidth="1"/>
  </cols>
  <sheetData>
    <row r="1" spans="1:9">
      <c r="A1" s="373" t="s">
        <v>87</v>
      </c>
      <c r="B1" s="373"/>
      <c r="C1" s="373"/>
      <c r="D1" s="373"/>
      <c r="E1" s="373"/>
      <c r="F1" s="373"/>
      <c r="G1" s="373"/>
      <c r="H1" s="373"/>
      <c r="I1" s="373"/>
    </row>
    <row r="3" spans="1:9" ht="48" customHeight="1">
      <c r="A3" s="351" t="s">
        <v>88</v>
      </c>
      <c r="B3" s="374" t="s">
        <v>89</v>
      </c>
      <c r="C3" s="374"/>
      <c r="D3" s="374" t="s">
        <v>90</v>
      </c>
      <c r="E3" s="374"/>
      <c r="F3" s="351" t="s">
        <v>91</v>
      </c>
      <c r="G3" s="374" t="s">
        <v>67</v>
      </c>
      <c r="H3" s="374"/>
      <c r="I3" s="351" t="s">
        <v>92</v>
      </c>
    </row>
    <row r="4" spans="1:9">
      <c r="A4" s="353"/>
      <c r="B4" s="48" t="s">
        <v>93</v>
      </c>
      <c r="C4" s="48" t="s">
        <v>78</v>
      </c>
      <c r="D4" s="48" t="s">
        <v>93</v>
      </c>
      <c r="E4" s="48" t="s">
        <v>78</v>
      </c>
      <c r="F4" s="353"/>
      <c r="G4" s="79" t="s">
        <v>77</v>
      </c>
      <c r="H4" s="79" t="s">
        <v>78</v>
      </c>
      <c r="I4" s="353"/>
    </row>
    <row r="5" spans="1:9">
      <c r="A5" s="17" t="s">
        <v>79</v>
      </c>
      <c r="B5" s="80">
        <v>28</v>
      </c>
      <c r="C5" s="81">
        <v>29.166666666666668</v>
      </c>
      <c r="D5" s="80">
        <v>3</v>
      </c>
      <c r="E5" s="81">
        <v>3.125</v>
      </c>
      <c r="F5" s="82">
        <v>96</v>
      </c>
      <c r="G5" s="82">
        <v>27747</v>
      </c>
      <c r="H5" s="19">
        <v>7.0630371034089521</v>
      </c>
      <c r="I5" s="18">
        <v>289.03125</v>
      </c>
    </row>
    <row r="6" spans="1:9">
      <c r="A6" s="17" t="s">
        <v>80</v>
      </c>
      <c r="B6" s="80">
        <v>48</v>
      </c>
      <c r="C6" s="81">
        <v>44.444444444444443</v>
      </c>
      <c r="D6" s="80">
        <v>10</v>
      </c>
      <c r="E6" s="81">
        <v>9.2592592592592595</v>
      </c>
      <c r="F6" s="82">
        <v>108</v>
      </c>
      <c r="G6" s="82">
        <v>69364</v>
      </c>
      <c r="H6" s="19">
        <v>17.656701828697106</v>
      </c>
      <c r="I6" s="18">
        <v>642.25925925925924</v>
      </c>
    </row>
    <row r="7" spans="1:9">
      <c r="A7" s="17" t="s">
        <v>81</v>
      </c>
      <c r="B7" s="80">
        <v>35</v>
      </c>
      <c r="C7" s="81">
        <v>63.636363636363633</v>
      </c>
      <c r="D7" s="80">
        <v>11</v>
      </c>
      <c r="E7" s="81">
        <v>20</v>
      </c>
      <c r="F7" s="82">
        <v>55</v>
      </c>
      <c r="G7" s="82">
        <v>49051</v>
      </c>
      <c r="H7" s="19">
        <v>12.485999674174234</v>
      </c>
      <c r="I7" s="18">
        <v>891.83636363636367</v>
      </c>
    </row>
    <row r="8" spans="1:9">
      <c r="A8" s="17" t="s">
        <v>82</v>
      </c>
      <c r="B8" s="80">
        <v>95</v>
      </c>
      <c r="C8" s="81">
        <v>78.512396694214885</v>
      </c>
      <c r="D8" s="80">
        <v>77</v>
      </c>
      <c r="E8" s="81">
        <v>63.636363636363633</v>
      </c>
      <c r="F8" s="82">
        <v>121</v>
      </c>
      <c r="G8" s="82">
        <v>180089</v>
      </c>
      <c r="H8" s="19">
        <v>45.841903229747892</v>
      </c>
      <c r="I8" s="18">
        <v>1488.3388429752067</v>
      </c>
    </row>
    <row r="9" spans="1:9">
      <c r="A9" s="17" t="s">
        <v>95</v>
      </c>
      <c r="B9" s="80">
        <v>18</v>
      </c>
      <c r="C9" s="81">
        <v>94.73684210526315</v>
      </c>
      <c r="D9" s="80">
        <v>18</v>
      </c>
      <c r="E9" s="81">
        <v>94.73684210526315</v>
      </c>
      <c r="F9" s="82">
        <v>19</v>
      </c>
      <c r="G9" s="82">
        <v>66597</v>
      </c>
      <c r="H9" s="19">
        <v>16.952358163971816</v>
      </c>
      <c r="I9" s="18">
        <v>3505.1052631578946</v>
      </c>
    </row>
    <row r="10" spans="1:9">
      <c r="A10" s="21" t="s">
        <v>34</v>
      </c>
      <c r="B10" s="69">
        <v>224</v>
      </c>
      <c r="C10" s="23">
        <v>56.140350877192979</v>
      </c>
      <c r="D10" s="83">
        <v>119</v>
      </c>
      <c r="E10" s="84">
        <v>29.82456140350877</v>
      </c>
      <c r="F10" s="22">
        <v>399</v>
      </c>
      <c r="G10" s="22">
        <v>392848</v>
      </c>
      <c r="H10" s="23">
        <v>100</v>
      </c>
      <c r="I10" s="22">
        <v>984.58145363408516</v>
      </c>
    </row>
    <row r="16" spans="1:9">
      <c r="G16" s="55"/>
    </row>
    <row r="17" spans="7:7">
      <c r="G17" s="8"/>
    </row>
  </sheetData>
  <mergeCells count="7">
    <mergeCell ref="A1:I1"/>
    <mergeCell ref="A3:A4"/>
    <mergeCell ref="F3:F4"/>
    <mergeCell ref="I3:I4"/>
    <mergeCell ref="B3:C3"/>
    <mergeCell ref="D3:E3"/>
    <mergeCell ref="G3:H3"/>
  </mergeCells>
  <printOptions gridLines="1"/>
  <pageMargins left="0.7" right="0.7" top="0.75" bottom="0.75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6"/>
  <sheetViews>
    <sheetView zoomScaleNormal="100" workbookViewId="0">
      <selection sqref="A1:M1"/>
    </sheetView>
  </sheetViews>
  <sheetFormatPr defaultColWidth="8.88671875" defaultRowHeight="14.4"/>
  <cols>
    <col min="1" max="1" width="11.88671875" customWidth="1"/>
    <col min="2" max="2" width="9.44140625" customWidth="1"/>
    <col min="3" max="3" width="17.44140625" customWidth="1"/>
    <col min="4" max="4" width="20.6640625" customWidth="1"/>
    <col min="7" max="7" width="9.44140625" customWidth="1"/>
    <col min="8" max="9" width="9.109375" customWidth="1"/>
    <col min="10" max="10" width="5.33203125" bestFit="1" customWidth="1"/>
    <col min="11" max="11" width="3.33203125" bestFit="1" customWidth="1"/>
    <col min="12" max="12" width="5.33203125" bestFit="1" customWidth="1"/>
    <col min="13" max="13" width="3.33203125" bestFit="1" customWidth="1"/>
    <col min="14" max="14" width="4.109375" customWidth="1"/>
  </cols>
  <sheetData>
    <row r="1" spans="1:13">
      <c r="A1" s="373" t="s">
        <v>96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ht="15.75" customHeight="1"/>
    <row r="3" spans="1:13" ht="16.5" customHeight="1">
      <c r="A3" s="25" t="s">
        <v>97</v>
      </c>
      <c r="B3" s="374" t="s">
        <v>98</v>
      </c>
      <c r="C3" s="374"/>
      <c r="D3" s="374"/>
      <c r="E3" s="374"/>
      <c r="F3" s="374" t="s">
        <v>99</v>
      </c>
      <c r="G3" s="374"/>
      <c r="H3" s="374"/>
      <c r="I3" s="374"/>
      <c r="J3" s="379" t="s">
        <v>100</v>
      </c>
      <c r="K3" s="379"/>
      <c r="L3" s="379"/>
      <c r="M3" s="379"/>
    </row>
    <row r="4" spans="1:13" ht="15" customHeight="1">
      <c r="A4" s="27" t="s">
        <v>76</v>
      </c>
      <c r="B4" s="375" t="s">
        <v>75</v>
      </c>
      <c r="C4" s="375"/>
      <c r="D4" s="375" t="s">
        <v>62</v>
      </c>
      <c r="E4" s="375"/>
      <c r="F4" s="375" t="s">
        <v>94</v>
      </c>
      <c r="G4" s="375"/>
      <c r="H4" s="375" t="s">
        <v>62</v>
      </c>
      <c r="I4" s="375"/>
      <c r="J4" s="376" t="s">
        <v>94</v>
      </c>
      <c r="K4" s="376"/>
      <c r="L4" s="376" t="s">
        <v>62</v>
      </c>
      <c r="M4" s="376"/>
    </row>
    <row r="5" spans="1:13" ht="16.5" customHeight="1">
      <c r="A5" s="86"/>
      <c r="B5" s="378" t="s">
        <v>101</v>
      </c>
      <c r="C5" s="378"/>
      <c r="D5" s="378"/>
      <c r="E5" s="378"/>
      <c r="F5" s="378"/>
      <c r="G5" s="378"/>
      <c r="H5" s="378"/>
      <c r="I5" s="378"/>
      <c r="J5" s="377"/>
      <c r="K5" s="377"/>
      <c r="L5" s="377"/>
      <c r="M5" s="377"/>
    </row>
    <row r="6" spans="1:13">
      <c r="A6" s="28"/>
      <c r="B6" s="49" t="s">
        <v>93</v>
      </c>
      <c r="C6" s="49" t="s">
        <v>78</v>
      </c>
      <c r="D6" s="49" t="s">
        <v>93</v>
      </c>
      <c r="E6" s="49" t="s">
        <v>78</v>
      </c>
      <c r="F6" s="49" t="s">
        <v>93</v>
      </c>
      <c r="G6" s="49" t="s">
        <v>78</v>
      </c>
      <c r="H6" s="49" t="s">
        <v>93</v>
      </c>
      <c r="I6" s="49" t="s">
        <v>78</v>
      </c>
      <c r="J6" s="87" t="s">
        <v>93</v>
      </c>
      <c r="K6" s="87" t="s">
        <v>78</v>
      </c>
      <c r="L6" s="87" t="s">
        <v>93</v>
      </c>
      <c r="M6" s="87" t="s">
        <v>78</v>
      </c>
    </row>
    <row r="7" spans="1:13">
      <c r="A7" s="17" t="s">
        <v>79</v>
      </c>
      <c r="B7" s="18">
        <v>28</v>
      </c>
      <c r="C7" s="81">
        <v>31.818181818181817</v>
      </c>
      <c r="D7" s="18">
        <v>8851</v>
      </c>
      <c r="E7" s="81">
        <v>33.33207802967538</v>
      </c>
      <c r="F7" s="88"/>
      <c r="G7" s="89"/>
      <c r="H7" s="88"/>
      <c r="I7" s="89"/>
      <c r="J7" s="90"/>
      <c r="K7" s="90"/>
      <c r="L7" s="90"/>
      <c r="M7" s="90"/>
    </row>
    <row r="8" spans="1:13">
      <c r="A8" s="17" t="s">
        <v>80</v>
      </c>
      <c r="B8" s="18">
        <v>47</v>
      </c>
      <c r="C8" s="81">
        <v>47.959183673469383</v>
      </c>
      <c r="D8" s="18">
        <v>29941</v>
      </c>
      <c r="E8" s="81">
        <v>47.654745420108547</v>
      </c>
      <c r="F8" s="18">
        <v>1</v>
      </c>
      <c r="G8" s="89">
        <v>10</v>
      </c>
      <c r="H8" s="18">
        <v>589</v>
      </c>
      <c r="I8" s="89">
        <v>9.01300688599847</v>
      </c>
      <c r="J8" s="90"/>
      <c r="K8" s="90"/>
      <c r="L8" s="90"/>
      <c r="M8" s="90"/>
    </row>
    <row r="9" spans="1:13">
      <c r="A9" s="17" t="s">
        <v>81</v>
      </c>
      <c r="B9" s="18">
        <v>32</v>
      </c>
      <c r="C9" s="81">
        <v>66.666666666666657</v>
      </c>
      <c r="D9" s="18">
        <v>28534</v>
      </c>
      <c r="E9" s="81">
        <v>66.579555265184226</v>
      </c>
      <c r="F9" s="18">
        <v>3</v>
      </c>
      <c r="G9" s="89">
        <v>42.857142857142854</v>
      </c>
      <c r="H9" s="18">
        <v>2583</v>
      </c>
      <c r="I9" s="89">
        <v>41.70164675492412</v>
      </c>
      <c r="J9" s="90"/>
      <c r="K9" s="90"/>
      <c r="L9" s="90"/>
      <c r="M9" s="90"/>
    </row>
    <row r="10" spans="1:13">
      <c r="A10" s="17" t="s">
        <v>82</v>
      </c>
      <c r="B10" s="18">
        <v>86</v>
      </c>
      <c r="C10" s="81">
        <v>82.692307692307693</v>
      </c>
      <c r="D10" s="18">
        <v>130948</v>
      </c>
      <c r="E10" s="81">
        <v>83.68942090765583</v>
      </c>
      <c r="F10" s="18">
        <v>9</v>
      </c>
      <c r="G10" s="89">
        <v>52.941176470588239</v>
      </c>
      <c r="H10" s="18">
        <v>13559</v>
      </c>
      <c r="I10" s="89">
        <v>57.404741744284507</v>
      </c>
      <c r="J10" s="90"/>
      <c r="K10" s="90"/>
      <c r="L10" s="90"/>
      <c r="M10" s="90"/>
    </row>
    <row r="11" spans="1:13">
      <c r="A11" s="17" t="s">
        <v>95</v>
      </c>
      <c r="B11" s="18">
        <v>16</v>
      </c>
      <c r="C11" s="81">
        <v>94.117647058823522</v>
      </c>
      <c r="D11" s="18">
        <v>56062</v>
      </c>
      <c r="E11" s="81">
        <v>94.846721256005949</v>
      </c>
      <c r="F11" s="18">
        <v>2</v>
      </c>
      <c r="G11" s="89">
        <v>100</v>
      </c>
      <c r="H11" s="18">
        <v>7489</v>
      </c>
      <c r="I11" s="89">
        <v>100</v>
      </c>
      <c r="J11" s="90"/>
      <c r="K11" s="90"/>
      <c r="L11" s="90"/>
      <c r="M11" s="90"/>
    </row>
    <row r="12" spans="1:13">
      <c r="A12" s="21" t="s">
        <v>34</v>
      </c>
      <c r="B12" s="91">
        <v>209</v>
      </c>
      <c r="C12" s="84">
        <v>58.87323943661972</v>
      </c>
      <c r="D12" s="22">
        <v>254336</v>
      </c>
      <c r="E12" s="84">
        <v>73.123510351707949</v>
      </c>
      <c r="F12" s="91">
        <v>15</v>
      </c>
      <c r="G12" s="84">
        <v>38.461538461538467</v>
      </c>
      <c r="H12" s="22">
        <v>24220</v>
      </c>
      <c r="I12" s="84">
        <v>54.064913612214824</v>
      </c>
      <c r="J12" s="92"/>
      <c r="K12" s="92"/>
      <c r="L12" s="92"/>
      <c r="M12" s="92"/>
    </row>
    <row r="15" spans="1:13">
      <c r="B15" s="9"/>
    </row>
    <row r="16" spans="1:13">
      <c r="B16" s="9"/>
    </row>
  </sheetData>
  <mergeCells count="11">
    <mergeCell ref="A1:M1"/>
    <mergeCell ref="B3:E3"/>
    <mergeCell ref="F3:I3"/>
    <mergeCell ref="J3:M3"/>
    <mergeCell ref="B4:C4"/>
    <mergeCell ref="L4:M5"/>
    <mergeCell ref="D4:E5"/>
    <mergeCell ref="F4:G5"/>
    <mergeCell ref="H4:I5"/>
    <mergeCell ref="J4:K5"/>
    <mergeCell ref="B5:C5"/>
  </mergeCells>
  <printOptions gridLines="1"/>
  <pageMargins left="0.7" right="0.7" top="0.75" bottom="0.75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2"/>
  <sheetViews>
    <sheetView zoomScaleNormal="100" workbookViewId="0">
      <selection sqref="A1:M1"/>
    </sheetView>
  </sheetViews>
  <sheetFormatPr defaultColWidth="8.88671875" defaultRowHeight="14.4"/>
  <cols>
    <col min="2" max="2" width="5.33203125" customWidth="1"/>
    <col min="3" max="3" width="6.88671875" customWidth="1"/>
    <col min="4" max="4" width="9.33203125" customWidth="1"/>
    <col min="5" max="5" width="6.109375" customWidth="1"/>
    <col min="6" max="6" width="5.33203125" bestFit="1" customWidth="1"/>
    <col min="8" max="8" width="6.44140625" customWidth="1"/>
    <col min="9" max="9" width="6.88671875" customWidth="1"/>
    <col min="10" max="10" width="5.33203125" bestFit="1" customWidth="1"/>
    <col min="11" max="11" width="3.33203125" bestFit="1" customWidth="1"/>
    <col min="12" max="12" width="5.33203125" bestFit="1" customWidth="1"/>
    <col min="13" max="13" width="3.33203125" bestFit="1" customWidth="1"/>
  </cols>
  <sheetData>
    <row r="1" spans="1:13">
      <c r="A1" s="373" t="s">
        <v>102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3" spans="1:13" ht="15.75" customHeight="1">
      <c r="A3" s="25" t="s">
        <v>97</v>
      </c>
      <c r="B3" s="374" t="s">
        <v>98</v>
      </c>
      <c r="C3" s="374"/>
      <c r="D3" s="374"/>
      <c r="E3" s="374"/>
      <c r="F3" s="374" t="s">
        <v>99</v>
      </c>
      <c r="G3" s="374"/>
      <c r="H3" s="374"/>
      <c r="I3" s="374"/>
      <c r="J3" s="379" t="s">
        <v>100</v>
      </c>
      <c r="K3" s="379"/>
      <c r="L3" s="379"/>
      <c r="M3" s="379"/>
    </row>
    <row r="4" spans="1:13" ht="11.25" customHeight="1">
      <c r="A4" s="27" t="s">
        <v>76</v>
      </c>
      <c r="B4" s="375" t="s">
        <v>75</v>
      </c>
      <c r="C4" s="375"/>
      <c r="D4" s="375" t="s">
        <v>62</v>
      </c>
      <c r="E4" s="375"/>
      <c r="F4" s="375" t="s">
        <v>75</v>
      </c>
      <c r="G4" s="375"/>
      <c r="H4" s="375" t="s">
        <v>62</v>
      </c>
      <c r="I4" s="375"/>
      <c r="J4" s="376" t="s">
        <v>94</v>
      </c>
      <c r="K4" s="376"/>
      <c r="L4" s="376" t="s">
        <v>62</v>
      </c>
      <c r="M4" s="376"/>
    </row>
    <row r="5" spans="1:13" ht="15" customHeight="1">
      <c r="A5" s="93"/>
      <c r="B5" s="378" t="s">
        <v>101</v>
      </c>
      <c r="C5" s="378"/>
      <c r="D5" s="378"/>
      <c r="E5" s="378"/>
      <c r="F5" s="378" t="s">
        <v>101</v>
      </c>
      <c r="G5" s="378"/>
      <c r="H5" s="378"/>
      <c r="I5" s="378"/>
      <c r="J5" s="377"/>
      <c r="K5" s="377"/>
      <c r="L5" s="377"/>
      <c r="M5" s="377"/>
    </row>
    <row r="6" spans="1:13" ht="12.75" customHeight="1">
      <c r="A6" s="86"/>
      <c r="B6" s="49" t="s">
        <v>93</v>
      </c>
      <c r="C6" s="49" t="s">
        <v>78</v>
      </c>
      <c r="D6" s="49" t="s">
        <v>93</v>
      </c>
      <c r="E6" s="49" t="s">
        <v>78</v>
      </c>
      <c r="F6" s="49" t="s">
        <v>93</v>
      </c>
      <c r="G6" s="49" t="s">
        <v>78</v>
      </c>
      <c r="H6" s="49" t="s">
        <v>93</v>
      </c>
      <c r="I6" s="49" t="s">
        <v>78</v>
      </c>
      <c r="J6" s="87" t="s">
        <v>93</v>
      </c>
      <c r="K6" s="87" t="s">
        <v>78</v>
      </c>
      <c r="L6" s="87" t="s">
        <v>93</v>
      </c>
      <c r="M6" s="87" t="s">
        <v>78</v>
      </c>
    </row>
    <row r="7" spans="1:13">
      <c r="A7" s="17" t="s">
        <v>79</v>
      </c>
      <c r="B7" s="18">
        <v>3</v>
      </c>
      <c r="C7" s="19">
        <v>3.4090909090909087</v>
      </c>
      <c r="D7" s="82">
        <v>511</v>
      </c>
      <c r="E7" s="19">
        <v>1.9243805076447993</v>
      </c>
      <c r="F7" s="88"/>
      <c r="G7" s="94"/>
      <c r="H7" s="95"/>
      <c r="I7" s="94"/>
      <c r="J7" s="90"/>
      <c r="K7" s="90"/>
      <c r="L7" s="90"/>
      <c r="M7" s="90"/>
    </row>
    <row r="8" spans="1:13">
      <c r="A8" s="17" t="s">
        <v>80</v>
      </c>
      <c r="B8" s="18">
        <v>10</v>
      </c>
      <c r="C8" s="19">
        <v>10.204081632653061</v>
      </c>
      <c r="D8" s="82">
        <v>6944</v>
      </c>
      <c r="E8" s="19">
        <v>11.05222110808703</v>
      </c>
      <c r="F8" s="18"/>
      <c r="G8" s="94">
        <v>0</v>
      </c>
      <c r="H8" s="82"/>
      <c r="I8" s="94">
        <v>0</v>
      </c>
      <c r="J8" s="90"/>
      <c r="K8" s="90"/>
      <c r="L8" s="90"/>
      <c r="M8" s="90"/>
    </row>
    <row r="9" spans="1:13">
      <c r="A9" s="17" t="s">
        <v>81</v>
      </c>
      <c r="B9" s="62">
        <v>11</v>
      </c>
      <c r="C9" s="19">
        <v>22.916666666666664</v>
      </c>
      <c r="D9" s="82">
        <v>9810</v>
      </c>
      <c r="E9" s="19">
        <v>22.890076300254332</v>
      </c>
      <c r="F9" s="62"/>
      <c r="G9" s="94">
        <v>0</v>
      </c>
      <c r="H9" s="80"/>
      <c r="I9" s="94">
        <v>0</v>
      </c>
      <c r="J9" s="90"/>
      <c r="K9" s="90"/>
      <c r="L9" s="90"/>
      <c r="M9" s="90"/>
    </row>
    <row r="10" spans="1:13">
      <c r="A10" s="17" t="s">
        <v>82</v>
      </c>
      <c r="B10" s="18">
        <v>73</v>
      </c>
      <c r="C10" s="19">
        <v>70.192307692307693</v>
      </c>
      <c r="D10" s="82">
        <v>118206</v>
      </c>
      <c r="E10" s="19">
        <v>75.545954789766668</v>
      </c>
      <c r="F10" s="18">
        <v>4</v>
      </c>
      <c r="G10" s="94">
        <v>23.52941176470588</v>
      </c>
      <c r="H10" s="82">
        <v>6309</v>
      </c>
      <c r="I10" s="94">
        <v>26.710414902624898</v>
      </c>
      <c r="J10" s="90"/>
      <c r="K10" s="90"/>
      <c r="L10" s="90"/>
      <c r="M10" s="90"/>
    </row>
    <row r="11" spans="1:13">
      <c r="A11" s="17" t="s">
        <v>95</v>
      </c>
      <c r="B11" s="18">
        <v>16</v>
      </c>
      <c r="C11" s="19">
        <v>94.117647058823522</v>
      </c>
      <c r="D11" s="82">
        <v>56062</v>
      </c>
      <c r="E11" s="19">
        <v>94.846721256005949</v>
      </c>
      <c r="F11" s="18">
        <v>2</v>
      </c>
      <c r="G11" s="94">
        <v>100</v>
      </c>
      <c r="H11" s="82">
        <v>7489</v>
      </c>
      <c r="I11" s="94">
        <v>100</v>
      </c>
      <c r="J11" s="90"/>
      <c r="K11" s="90"/>
      <c r="L11" s="90"/>
      <c r="M11" s="90"/>
    </row>
    <row r="12" spans="1:13">
      <c r="A12" s="21" t="s">
        <v>34</v>
      </c>
      <c r="B12" s="22">
        <v>113</v>
      </c>
      <c r="C12" s="23">
        <v>31.83098591549296</v>
      </c>
      <c r="D12" s="91">
        <v>191533</v>
      </c>
      <c r="E12" s="23">
        <v>55.067176129976389</v>
      </c>
      <c r="F12" s="22">
        <v>6</v>
      </c>
      <c r="G12" s="23">
        <v>15.384615384615385</v>
      </c>
      <c r="H12" s="91">
        <v>13798</v>
      </c>
      <c r="I12" s="23">
        <v>30.800482164382338</v>
      </c>
      <c r="J12" s="92"/>
      <c r="K12" s="92"/>
      <c r="L12" s="92"/>
      <c r="M12" s="92"/>
    </row>
  </sheetData>
  <mergeCells count="12">
    <mergeCell ref="A1:M1"/>
    <mergeCell ref="B3:E3"/>
    <mergeCell ref="F3:I3"/>
    <mergeCell ref="J3:M3"/>
    <mergeCell ref="J4:K5"/>
    <mergeCell ref="L4:M5"/>
    <mergeCell ref="D4:E5"/>
    <mergeCell ref="H4:I5"/>
    <mergeCell ref="B4:C4"/>
    <mergeCell ref="F4:G4"/>
    <mergeCell ref="B5:C5"/>
    <mergeCell ref="F5:G5"/>
  </mergeCells>
  <printOptions gridLines="1"/>
  <pageMargins left="0.7" right="0.7" top="0.75" bottom="0.75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"/>
  <sheetViews>
    <sheetView zoomScaleNormal="100" workbookViewId="0">
      <selection sqref="A1:G1"/>
    </sheetView>
  </sheetViews>
  <sheetFormatPr defaultColWidth="8.88671875" defaultRowHeight="14.4"/>
  <cols>
    <col min="3" max="3" width="14" customWidth="1"/>
    <col min="5" max="5" width="10.44140625" customWidth="1"/>
    <col min="7" max="7" width="10.44140625" customWidth="1"/>
  </cols>
  <sheetData>
    <row r="1" spans="1:7" ht="32.25" customHeight="1">
      <c r="A1" s="346" t="s">
        <v>103</v>
      </c>
      <c r="B1" s="346"/>
      <c r="C1" s="346"/>
      <c r="D1" s="346"/>
      <c r="E1" s="346"/>
      <c r="F1" s="346"/>
      <c r="G1" s="346"/>
    </row>
    <row r="3" spans="1:7" ht="38.25" customHeight="1">
      <c r="A3" s="380" t="s">
        <v>104</v>
      </c>
      <c r="B3" s="382" t="s">
        <v>105</v>
      </c>
      <c r="C3" s="382"/>
      <c r="D3" s="382" t="s">
        <v>106</v>
      </c>
      <c r="E3" s="382"/>
      <c r="F3" s="382" t="s">
        <v>107</v>
      </c>
      <c r="G3" s="382"/>
    </row>
    <row r="4" spans="1:7" ht="52.8">
      <c r="A4" s="381"/>
      <c r="B4" s="96"/>
      <c r="C4" s="97" t="s">
        <v>108</v>
      </c>
      <c r="D4" s="98"/>
      <c r="E4" s="97" t="s">
        <v>108</v>
      </c>
      <c r="F4" s="98"/>
      <c r="G4" s="97" t="s">
        <v>108</v>
      </c>
    </row>
    <row r="5" spans="1:7">
      <c r="A5" s="99" t="s">
        <v>79</v>
      </c>
      <c r="B5" s="51">
        <v>3.5862266038005428</v>
      </c>
      <c r="C5" s="51">
        <v>2.4039148449778542</v>
      </c>
      <c r="D5" s="51">
        <v>2.3904382470119523</v>
      </c>
      <c r="E5" s="51">
        <v>1.593625498007968</v>
      </c>
      <c r="F5" s="51">
        <v>0.89641434262948216</v>
      </c>
      <c r="G5" s="51">
        <v>0.49800796812749004</v>
      </c>
    </row>
    <row r="6" spans="1:7">
      <c r="A6" s="99" t="s">
        <v>80</v>
      </c>
      <c r="B6" s="51">
        <v>4.4298182858778086</v>
      </c>
      <c r="C6" s="51">
        <v>2.0017169838317352</v>
      </c>
      <c r="D6" s="51">
        <v>3.2945736434108532</v>
      </c>
      <c r="E6" s="51">
        <v>0.96899224806201545</v>
      </c>
      <c r="F6" s="51">
        <v>1.6472868217054266</v>
      </c>
      <c r="G6" s="51">
        <v>0.64599483204134367</v>
      </c>
    </row>
    <row r="7" spans="1:7">
      <c r="A7" s="99" t="s">
        <v>81</v>
      </c>
      <c r="B7" s="51">
        <v>4.629875028032048</v>
      </c>
      <c r="C7" s="51">
        <v>1.2334101241564901</v>
      </c>
      <c r="D7" s="51">
        <v>3.6988110964332894</v>
      </c>
      <c r="E7" s="51">
        <v>0.26420079260237783</v>
      </c>
      <c r="F7" s="51">
        <v>2.0695728753852927</v>
      </c>
      <c r="G7" s="51">
        <v>0.35226772346983709</v>
      </c>
    </row>
    <row r="8" spans="1:7">
      <c r="A8" s="99" t="s">
        <v>82</v>
      </c>
      <c r="B8" s="51">
        <v>7.1486408328513589</v>
      </c>
      <c r="C8" s="51">
        <v>0.53595527279737798</v>
      </c>
      <c r="D8" s="51">
        <v>6.3183849591616577</v>
      </c>
      <c r="E8" s="51">
        <v>0.27739251040221913</v>
      </c>
      <c r="F8" s="51">
        <v>3.7525042379411309</v>
      </c>
      <c r="G8" s="51">
        <v>0.20804438280166435</v>
      </c>
    </row>
    <row r="9" spans="1:7">
      <c r="A9" s="99" t="s">
        <v>83</v>
      </c>
      <c r="B9" s="51">
        <v>8.2946679279847437</v>
      </c>
      <c r="C9" s="51">
        <v>0.45047074192531195</v>
      </c>
      <c r="D9" s="51">
        <v>7.2049239681390294</v>
      </c>
      <c r="E9" s="51">
        <v>0.39826212889210716</v>
      </c>
      <c r="F9" s="51">
        <v>4.0550325850832731</v>
      </c>
      <c r="G9" s="51">
        <v>0.28964518464880518</v>
      </c>
    </row>
    <row r="10" spans="1:7">
      <c r="A10" s="100" t="s">
        <v>34</v>
      </c>
      <c r="B10" s="101">
        <v>6.2957028847395087</v>
      </c>
      <c r="C10" s="53">
        <v>0.99980003999200151</v>
      </c>
      <c r="D10" s="53">
        <v>5.7411651188035222</v>
      </c>
      <c r="E10" s="53">
        <v>0.44224661279298838</v>
      </c>
      <c r="F10" s="53">
        <v>3.2887066296787686</v>
      </c>
      <c r="G10" s="53">
        <v>0.30555220520242837</v>
      </c>
    </row>
  </sheetData>
  <mergeCells count="5">
    <mergeCell ref="A1:G1"/>
    <mergeCell ref="A3:A4"/>
    <mergeCell ref="B3:C3"/>
    <mergeCell ref="D3:E3"/>
    <mergeCell ref="F3:G3"/>
  </mergeCells>
  <printOptions gridLines="1"/>
  <pageMargins left="0.7" right="0.7" top="0.75" bottom="0.75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6"/>
  <sheetViews>
    <sheetView zoomScale="80" zoomScaleNormal="80" workbookViewId="0">
      <selection sqref="A1:K1"/>
    </sheetView>
  </sheetViews>
  <sheetFormatPr defaultColWidth="8.88671875" defaultRowHeight="14.4"/>
  <cols>
    <col min="1" max="1" width="22.44140625" customWidth="1"/>
    <col min="2" max="2" width="9.44140625" bestFit="1" customWidth="1"/>
    <col min="3" max="4" width="9.33203125" bestFit="1" customWidth="1"/>
    <col min="5" max="5" width="9.44140625" bestFit="1" customWidth="1"/>
    <col min="6" max="9" width="9.33203125" bestFit="1" customWidth="1"/>
    <col min="10" max="10" width="9.44140625" bestFit="1" customWidth="1"/>
  </cols>
  <sheetData>
    <row r="1" spans="1:11">
      <c r="A1" s="373" t="s">
        <v>109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3" spans="1:11">
      <c r="A3" s="383" t="s">
        <v>8</v>
      </c>
      <c r="B3" s="383" t="s">
        <v>51</v>
      </c>
      <c r="C3" s="383" t="s">
        <v>110</v>
      </c>
      <c r="D3" s="383" t="s">
        <v>111</v>
      </c>
      <c r="E3" s="383" t="s">
        <v>112</v>
      </c>
      <c r="F3" s="383" t="s">
        <v>113</v>
      </c>
      <c r="G3" s="383" t="s">
        <v>114</v>
      </c>
      <c r="H3" s="383" t="s">
        <v>115</v>
      </c>
      <c r="I3" s="383" t="s">
        <v>116</v>
      </c>
      <c r="J3" s="102" t="s">
        <v>117</v>
      </c>
      <c r="K3" s="383" t="s">
        <v>34</v>
      </c>
    </row>
    <row r="4" spans="1:11" ht="34.200000000000003">
      <c r="A4" s="384"/>
      <c r="B4" s="384"/>
      <c r="C4" s="384"/>
      <c r="D4" s="384"/>
      <c r="E4" s="384"/>
      <c r="F4" s="384"/>
      <c r="G4" s="384"/>
      <c r="H4" s="384"/>
      <c r="I4" s="384"/>
      <c r="J4" s="103" t="s">
        <v>118</v>
      </c>
      <c r="K4" s="384"/>
    </row>
    <row r="5" spans="1:11">
      <c r="A5" s="104" t="s">
        <v>13</v>
      </c>
      <c r="B5" s="63">
        <v>74.045299938157086</v>
      </c>
      <c r="C5" s="63">
        <v>6.4239332096474948</v>
      </c>
      <c r="D5" s="63">
        <v>5.6547619047619051</v>
      </c>
      <c r="E5" s="63">
        <v>9.2300556586270872</v>
      </c>
      <c r="F5" s="63">
        <v>2.0485466914038342</v>
      </c>
      <c r="G5" s="63">
        <v>3.4786641929499068E-2</v>
      </c>
      <c r="H5" s="63">
        <v>2.4543908472479901</v>
      </c>
      <c r="I5" s="63">
        <v>1.1595547309833025E-2</v>
      </c>
      <c r="J5" s="63">
        <v>9.6629560915275206E-2</v>
      </c>
      <c r="K5" s="18">
        <v>25872</v>
      </c>
    </row>
    <row r="6" spans="1:11">
      <c r="A6" s="104" t="s">
        <v>14</v>
      </c>
      <c r="B6" s="63">
        <v>82.876712328767127</v>
      </c>
      <c r="C6" s="63">
        <v>3.9726027397260277</v>
      </c>
      <c r="D6" s="63">
        <v>3.0136986301369864</v>
      </c>
      <c r="E6" s="63">
        <v>7.1232876712328768</v>
      </c>
      <c r="F6" s="63">
        <v>1.6438356164383561</v>
      </c>
      <c r="G6" s="63">
        <v>0</v>
      </c>
      <c r="H6" s="63">
        <v>1.3698630136986301</v>
      </c>
      <c r="I6" s="63">
        <v>0</v>
      </c>
      <c r="J6" s="63">
        <v>0</v>
      </c>
      <c r="K6" s="18">
        <v>730</v>
      </c>
    </row>
    <row r="7" spans="1:11">
      <c r="A7" s="104" t="s">
        <v>15</v>
      </c>
      <c r="B7" s="63">
        <v>71.895998945935261</v>
      </c>
      <c r="C7" s="63">
        <v>4.4665993236417938</v>
      </c>
      <c r="D7" s="63">
        <v>5.2747156221177915</v>
      </c>
      <c r="E7" s="63">
        <v>8.8321841099740883</v>
      </c>
      <c r="F7" s="63">
        <v>3.2090415330786008</v>
      </c>
      <c r="G7" s="63">
        <v>0.10979841011902149</v>
      </c>
      <c r="H7" s="63">
        <v>6.1867744155064637</v>
      </c>
      <c r="I7" s="63">
        <v>5.8559152063478118E-3</v>
      </c>
      <c r="J7" s="63">
        <v>1.9031724420630391E-2</v>
      </c>
      <c r="K7" s="18">
        <v>68307</v>
      </c>
    </row>
    <row r="8" spans="1:11">
      <c r="A8" s="104" t="s">
        <v>16</v>
      </c>
      <c r="B8" s="63">
        <v>79.805068226120852</v>
      </c>
      <c r="C8" s="63">
        <v>3.8401559454191032</v>
      </c>
      <c r="D8" s="63">
        <v>7.6023391812865491</v>
      </c>
      <c r="E8" s="63">
        <v>3.6452241715399611</v>
      </c>
      <c r="F8" s="63">
        <v>0.91617933723196887</v>
      </c>
      <c r="G8" s="63">
        <v>3.8986354775828458E-2</v>
      </c>
      <c r="H8" s="63">
        <v>4.132553606237817</v>
      </c>
      <c r="I8" s="63">
        <v>1.9493177387914229E-2</v>
      </c>
      <c r="J8" s="63">
        <v>0</v>
      </c>
      <c r="K8" s="18">
        <v>5130</v>
      </c>
    </row>
    <row r="9" spans="1:11">
      <c r="A9" s="104" t="s">
        <v>17</v>
      </c>
      <c r="B9" s="63">
        <v>77.51584283903675</v>
      </c>
      <c r="C9" s="63">
        <v>4.3852978453738904</v>
      </c>
      <c r="D9" s="63">
        <v>7.4524714828897327</v>
      </c>
      <c r="E9" s="63">
        <v>4.9936628643852981</v>
      </c>
      <c r="F9" s="63">
        <v>1.4195183776932827</v>
      </c>
      <c r="G9" s="63">
        <v>0</v>
      </c>
      <c r="H9" s="63">
        <v>4.1825095057034218</v>
      </c>
      <c r="I9" s="63">
        <v>0</v>
      </c>
      <c r="J9" s="63">
        <v>5.0697084917617236E-2</v>
      </c>
      <c r="K9" s="18">
        <v>3945</v>
      </c>
    </row>
    <row r="10" spans="1:11">
      <c r="A10" s="104" t="s">
        <v>18</v>
      </c>
      <c r="B10" s="63">
        <v>73.2506450309304</v>
      </c>
      <c r="C10" s="63">
        <v>6.0586278715533588</v>
      </c>
      <c r="D10" s="63">
        <v>6.7487332525101804</v>
      </c>
      <c r="E10" s="63">
        <v>7.0689172806117693</v>
      </c>
      <c r="F10" s="63">
        <v>1.091112561783083</v>
      </c>
      <c r="G10" s="63">
        <v>0.3885728496378501</v>
      </c>
      <c r="H10" s="63">
        <v>5.2845907550747615</v>
      </c>
      <c r="I10" s="63">
        <v>3.1085827971028008E-3</v>
      </c>
      <c r="J10" s="63">
        <v>0.10569181510149522</v>
      </c>
      <c r="K10" s="18">
        <v>32169</v>
      </c>
    </row>
    <row r="11" spans="1:11">
      <c r="A11" s="104" t="s">
        <v>19</v>
      </c>
      <c r="B11" s="63">
        <v>74.526343109265497</v>
      </c>
      <c r="C11" s="63">
        <v>5.6449519854658705</v>
      </c>
      <c r="D11" s="63">
        <v>7.5395795484038413</v>
      </c>
      <c r="E11" s="63">
        <v>4.4770308850246563</v>
      </c>
      <c r="F11" s="63">
        <v>1.1160134959771606</v>
      </c>
      <c r="G11" s="63">
        <v>2.0503503763301323</v>
      </c>
      <c r="H11" s="63">
        <v>4.5548922917207371</v>
      </c>
      <c r="I11" s="63">
        <v>2.5953802232026989E-2</v>
      </c>
      <c r="J11" s="63">
        <v>6.4884505580067489E-2</v>
      </c>
      <c r="K11" s="18">
        <v>7706</v>
      </c>
    </row>
    <row r="12" spans="1:11">
      <c r="A12" s="104" t="s">
        <v>20</v>
      </c>
      <c r="B12" s="63">
        <v>69.942196531791907</v>
      </c>
      <c r="C12" s="63">
        <v>3.5665969745418766</v>
      </c>
      <c r="D12" s="63">
        <v>8.215471651703357</v>
      </c>
      <c r="E12" s="63">
        <v>7.8711105645062105</v>
      </c>
      <c r="F12" s="63">
        <v>5.9771245849219037</v>
      </c>
      <c r="G12" s="63">
        <v>8.6090271799286688E-2</v>
      </c>
      <c r="H12" s="63">
        <v>4.0708399950805561</v>
      </c>
      <c r="I12" s="63">
        <v>2.4597220514081912E-2</v>
      </c>
      <c r="J12" s="63">
        <v>0.24597220514081908</v>
      </c>
      <c r="K12" s="18">
        <v>8131</v>
      </c>
    </row>
    <row r="13" spans="1:11">
      <c r="A13" s="104" t="s">
        <v>21</v>
      </c>
      <c r="B13" s="63">
        <v>69.138444050683688</v>
      </c>
      <c r="C13" s="63">
        <v>5.1352345291030055</v>
      </c>
      <c r="D13" s="63">
        <v>7.9067901440941464</v>
      </c>
      <c r="E13" s="63">
        <v>10.909030122697336</v>
      </c>
      <c r="F13" s="63">
        <v>1.2771221289826484</v>
      </c>
      <c r="G13" s="63">
        <v>8.3581291163785904E-2</v>
      </c>
      <c r="H13" s="63">
        <v>5.5130219651633183</v>
      </c>
      <c r="I13" s="63">
        <v>1.0029754939654308E-2</v>
      </c>
      <c r="J13" s="63">
        <v>2.6746013172411487E-2</v>
      </c>
      <c r="K13" s="18">
        <v>29911</v>
      </c>
    </row>
    <row r="14" spans="1:11">
      <c r="A14" s="104" t="s">
        <v>22</v>
      </c>
      <c r="B14" s="63">
        <v>74.651173026981823</v>
      </c>
      <c r="C14" s="63">
        <v>4.674501518552753</v>
      </c>
      <c r="D14" s="63">
        <v>7.7072054227738898</v>
      </c>
      <c r="E14" s="63">
        <v>5.2291033936352829</v>
      </c>
      <c r="F14" s="63">
        <v>1.6329944099652276</v>
      </c>
      <c r="G14" s="63">
        <v>0.17606408732778731</v>
      </c>
      <c r="H14" s="63">
        <v>5.3963642765966808</v>
      </c>
      <c r="I14" s="63">
        <v>2.2008010915973413E-2</v>
      </c>
      <c r="J14" s="63">
        <v>0.51058585325058325</v>
      </c>
      <c r="K14" s="18">
        <v>22719</v>
      </c>
    </row>
    <row r="15" spans="1:11">
      <c r="A15" s="104" t="s">
        <v>23</v>
      </c>
      <c r="B15" s="63">
        <v>79.088616714697395</v>
      </c>
      <c r="C15" s="63">
        <v>5.1152737752161386</v>
      </c>
      <c r="D15" s="63">
        <v>5.5295389048991357</v>
      </c>
      <c r="E15" s="63">
        <v>6.1599423631123917</v>
      </c>
      <c r="F15" s="63">
        <v>1.3688760806916427</v>
      </c>
      <c r="G15" s="63">
        <v>7.2046109510086456E-2</v>
      </c>
      <c r="H15" s="63">
        <v>1.7651296829971181</v>
      </c>
      <c r="I15" s="63">
        <v>3.6023054755043228E-2</v>
      </c>
      <c r="J15" s="63">
        <v>0.86455331412103753</v>
      </c>
      <c r="K15" s="18">
        <v>5552</v>
      </c>
    </row>
    <row r="16" spans="1:11">
      <c r="A16" s="104" t="s">
        <v>24</v>
      </c>
      <c r="B16" s="63">
        <v>65.63073394495413</v>
      </c>
      <c r="C16" s="63">
        <v>3.176605504587156</v>
      </c>
      <c r="D16" s="63">
        <v>5.3555045871559637</v>
      </c>
      <c r="E16" s="63">
        <v>5.5160550458715596</v>
      </c>
      <c r="F16" s="63">
        <v>1.3646788990825689</v>
      </c>
      <c r="G16" s="63">
        <v>2.2935779816513763E-2</v>
      </c>
      <c r="H16" s="63">
        <v>4.6444954128440363</v>
      </c>
      <c r="I16" s="63">
        <v>1.1467889908256881E-2</v>
      </c>
      <c r="J16" s="63">
        <v>14.277522935779816</v>
      </c>
      <c r="K16" s="18">
        <v>8720</v>
      </c>
    </row>
    <row r="17" spans="1:11">
      <c r="A17" s="104" t="s">
        <v>25</v>
      </c>
      <c r="B17" s="63">
        <v>80.448665908967911</v>
      </c>
      <c r="C17" s="63">
        <v>6.115711425014883</v>
      </c>
      <c r="D17" s="63">
        <v>3.436705092818098</v>
      </c>
      <c r="E17" s="63">
        <v>2.8603128213454565</v>
      </c>
      <c r="F17" s="63">
        <v>1.829301293500027</v>
      </c>
      <c r="G17" s="63">
        <v>0.15965795313091952</v>
      </c>
      <c r="H17" s="63">
        <v>5.0305785571250743</v>
      </c>
      <c r="I17" s="63">
        <v>1.08242680088759E-2</v>
      </c>
      <c r="J17" s="63">
        <v>0.10824268008875901</v>
      </c>
      <c r="K17" s="18">
        <v>36954</v>
      </c>
    </row>
    <row r="18" spans="1:11">
      <c r="A18" s="104" t="s">
        <v>26</v>
      </c>
      <c r="B18" s="63">
        <v>85.299145299145295</v>
      </c>
      <c r="C18" s="63">
        <v>4.0293040293040292</v>
      </c>
      <c r="D18" s="63">
        <v>4.4566544566544568</v>
      </c>
      <c r="E18" s="63">
        <v>3.6019536019536016</v>
      </c>
      <c r="F18" s="63">
        <v>1.2210012210012211</v>
      </c>
      <c r="G18" s="63">
        <v>7.3260073260073263E-2</v>
      </c>
      <c r="H18" s="63">
        <v>1.15995115995116</v>
      </c>
      <c r="I18" s="63">
        <v>0</v>
      </c>
      <c r="J18" s="63">
        <v>0.15873015873015872</v>
      </c>
      <c r="K18" s="18">
        <v>8190</v>
      </c>
    </row>
    <row r="19" spans="1:11">
      <c r="A19" s="104" t="s">
        <v>27</v>
      </c>
      <c r="B19" s="63">
        <v>100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18">
        <v>1327</v>
      </c>
    </row>
    <row r="20" spans="1:11">
      <c r="A20" s="104" t="s">
        <v>28</v>
      </c>
      <c r="B20" s="63">
        <v>92.013144401976319</v>
      </c>
      <c r="C20" s="63">
        <v>1.5195301575463782</v>
      </c>
      <c r="D20" s="63">
        <v>1.5288524284515708</v>
      </c>
      <c r="E20" s="63">
        <v>1.7922065815232591</v>
      </c>
      <c r="F20" s="63">
        <v>0.60827817656381089</v>
      </c>
      <c r="G20" s="63">
        <v>6.2925328610049402E-2</v>
      </c>
      <c r="H20" s="63">
        <v>1.4053323389577701</v>
      </c>
      <c r="I20" s="63">
        <v>4.6611354525962524E-3</v>
      </c>
      <c r="J20" s="63">
        <v>1.0650694509182437</v>
      </c>
      <c r="K20" s="18">
        <v>42908</v>
      </c>
    </row>
    <row r="21" spans="1:11">
      <c r="A21" s="104" t="s">
        <v>29</v>
      </c>
      <c r="B21" s="63">
        <v>92.123914037494288</v>
      </c>
      <c r="C21" s="63">
        <v>2.1262002743484225</v>
      </c>
      <c r="D21" s="63">
        <v>1.8937661941777169</v>
      </c>
      <c r="E21" s="63">
        <v>1.9471117207742723</v>
      </c>
      <c r="F21" s="63">
        <v>0.27815881725346747</v>
      </c>
      <c r="G21" s="63">
        <v>1.1431184270690443E-2</v>
      </c>
      <c r="H21" s="63">
        <v>1.047858558146624</v>
      </c>
      <c r="I21" s="63">
        <v>7.6207895137936294E-3</v>
      </c>
      <c r="J21" s="63">
        <v>0.56393842402072858</v>
      </c>
      <c r="K21" s="18">
        <v>26244</v>
      </c>
    </row>
    <row r="22" spans="1:11">
      <c r="A22" s="104" t="s">
        <v>30</v>
      </c>
      <c r="B22" s="63">
        <v>89.713971397139716</v>
      </c>
      <c r="C22" s="63">
        <v>3.685368536853685</v>
      </c>
      <c r="D22" s="63">
        <v>2.2002200220022003</v>
      </c>
      <c r="E22" s="63">
        <v>2.9152915291529151</v>
      </c>
      <c r="F22" s="63">
        <v>0.49504950495049505</v>
      </c>
      <c r="G22" s="63">
        <v>5.5005500550055E-2</v>
      </c>
      <c r="H22" s="63">
        <v>0.85258525852585265</v>
      </c>
      <c r="I22" s="63">
        <v>0</v>
      </c>
      <c r="J22" s="63">
        <v>8.2508250825082508E-2</v>
      </c>
      <c r="K22" s="18">
        <v>3636</v>
      </c>
    </row>
    <row r="23" spans="1:11">
      <c r="A23" s="104" t="s">
        <v>31</v>
      </c>
      <c r="B23" s="63">
        <v>90.203490710206708</v>
      </c>
      <c r="C23" s="63">
        <v>3.7078742057427809</v>
      </c>
      <c r="D23" s="63">
        <v>1.3673288828118717</v>
      </c>
      <c r="E23" s="63">
        <v>3.2252875412209439</v>
      </c>
      <c r="F23" s="63">
        <v>0.26542266548701038</v>
      </c>
      <c r="G23" s="63">
        <v>0</v>
      </c>
      <c r="H23" s="63">
        <v>1.2225528834553205</v>
      </c>
      <c r="I23" s="63">
        <v>0</v>
      </c>
      <c r="J23" s="63">
        <v>8.0431110753639515E-3</v>
      </c>
      <c r="K23" s="18">
        <v>12433</v>
      </c>
    </row>
    <row r="24" spans="1:11">
      <c r="A24" s="104" t="s">
        <v>32</v>
      </c>
      <c r="B24" s="63">
        <v>93.87258919302846</v>
      </c>
      <c r="C24" s="63">
        <v>2.1854340818445066</v>
      </c>
      <c r="D24" s="63">
        <v>0.65836201715565756</v>
      </c>
      <c r="E24" s="63">
        <v>1.8494235917609136</v>
      </c>
      <c r="F24" s="63">
        <v>0.31142435666284218</v>
      </c>
      <c r="G24" s="63">
        <v>5.7367644648418294E-2</v>
      </c>
      <c r="H24" s="63">
        <v>0.9533956182046659</v>
      </c>
      <c r="I24" s="63">
        <v>5.4635852046112663E-3</v>
      </c>
      <c r="J24" s="63">
        <v>0.10653991148991968</v>
      </c>
      <c r="K24" s="18">
        <v>36606</v>
      </c>
    </row>
    <row r="25" spans="1:11">
      <c r="A25" s="104" t="s">
        <v>33</v>
      </c>
      <c r="B25" s="63">
        <v>92.457852706299917</v>
      </c>
      <c r="C25" s="63">
        <v>2.1041957155533022</v>
      </c>
      <c r="D25" s="63">
        <v>1.6098364811763215</v>
      </c>
      <c r="E25" s="63">
        <v>2.2689821270122956</v>
      </c>
      <c r="F25" s="63">
        <v>0.38027633413613893</v>
      </c>
      <c r="G25" s="63">
        <v>2.5351755609075929E-2</v>
      </c>
      <c r="H25" s="63">
        <v>1.0901254911902649</v>
      </c>
      <c r="I25" s="63">
        <v>0</v>
      </c>
      <c r="J25" s="63">
        <v>6.3379389022689817E-2</v>
      </c>
      <c r="K25" s="18">
        <v>7889</v>
      </c>
    </row>
    <row r="26" spans="1:11">
      <c r="A26" s="105" t="s">
        <v>34</v>
      </c>
      <c r="B26" s="106">
        <v>80.137390243470293</v>
      </c>
      <c r="C26" s="106">
        <v>4.1272758106606533</v>
      </c>
      <c r="D26" s="106">
        <v>4.4264564808557276</v>
      </c>
      <c r="E26" s="106">
        <v>5.4128414823364439</v>
      </c>
      <c r="F26" s="106">
        <v>1.5219740861954192</v>
      </c>
      <c r="G26" s="106">
        <v>0.14351560067733288</v>
      </c>
      <c r="H26" s="106">
        <v>3.659521260304901</v>
      </c>
      <c r="I26" s="106">
        <v>8.6058737619564701E-3</v>
      </c>
      <c r="J26" s="106">
        <v>0.5624191617372728</v>
      </c>
      <c r="K26" s="22">
        <v>395079</v>
      </c>
    </row>
  </sheetData>
  <mergeCells count="11">
    <mergeCell ref="A1:K1"/>
    <mergeCell ref="K3:K4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gridLines="1"/>
  <pageMargins left="0.7" right="0.7" top="0.75" bottom="0.75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4"/>
  <sheetViews>
    <sheetView zoomScaleNormal="100" workbookViewId="0">
      <selection sqref="A1:C1"/>
    </sheetView>
  </sheetViews>
  <sheetFormatPr defaultColWidth="8.88671875" defaultRowHeight="14.4"/>
  <cols>
    <col min="1" max="1" width="27.109375" customWidth="1"/>
    <col min="19" max="19" width="15.33203125" customWidth="1"/>
  </cols>
  <sheetData>
    <row r="1" spans="1:15" ht="36.75" customHeight="1">
      <c r="A1" s="346" t="s">
        <v>120</v>
      </c>
      <c r="B1" s="346"/>
      <c r="C1" s="346"/>
    </row>
    <row r="2" spans="1:15">
      <c r="M2" s="107"/>
    </row>
    <row r="3" spans="1:15">
      <c r="A3" s="108" t="s">
        <v>121</v>
      </c>
      <c r="B3" s="39" t="s">
        <v>78</v>
      </c>
      <c r="C3" s="39" t="s">
        <v>34</v>
      </c>
      <c r="M3" s="107"/>
    </row>
    <row r="4" spans="1:15">
      <c r="A4" s="17" t="s">
        <v>119</v>
      </c>
      <c r="B4" s="109">
        <v>0.21385668572627603</v>
      </c>
      <c r="C4" s="18">
        <v>16307</v>
      </c>
      <c r="M4" s="107"/>
    </row>
    <row r="5" spans="1:15">
      <c r="A5" s="17" t="s">
        <v>122</v>
      </c>
      <c r="B5" s="109">
        <v>0.22934480407071289</v>
      </c>
      <c r="C5" s="18">
        <v>17488</v>
      </c>
      <c r="M5" s="107"/>
    </row>
    <row r="6" spans="1:15">
      <c r="A6" s="17" t="s">
        <v>112</v>
      </c>
      <c r="B6" s="109">
        <v>0.28045166028432039</v>
      </c>
      <c r="C6" s="18">
        <v>21385</v>
      </c>
      <c r="M6" s="107"/>
    </row>
    <row r="7" spans="1:15">
      <c r="A7" s="17" t="s">
        <v>113</v>
      </c>
      <c r="B7" s="109">
        <v>7.8856948014478304E-2</v>
      </c>
      <c r="C7" s="18">
        <v>6013</v>
      </c>
      <c r="M7" s="107"/>
      <c r="N7" s="107"/>
    </row>
    <row r="8" spans="1:15">
      <c r="A8" s="17" t="s">
        <v>123</v>
      </c>
      <c r="B8" s="109">
        <v>7.8817604784136817E-3</v>
      </c>
      <c r="C8" s="18">
        <v>601</v>
      </c>
      <c r="M8" s="107"/>
      <c r="N8" s="107"/>
    </row>
    <row r="9" spans="1:15">
      <c r="A9" s="17" t="s">
        <v>115</v>
      </c>
      <c r="B9" s="109">
        <v>0.18960814142579865</v>
      </c>
      <c r="C9" s="18">
        <v>14458</v>
      </c>
      <c r="N9" s="107"/>
    </row>
    <row r="10" spans="1:15">
      <c r="A10" s="17" t="s">
        <v>34</v>
      </c>
      <c r="B10" s="109">
        <v>0.99999999999999989</v>
      </c>
      <c r="C10" s="18">
        <v>76252</v>
      </c>
    </row>
    <row r="14" spans="1:15">
      <c r="O14" s="107"/>
    </row>
  </sheetData>
  <mergeCells count="1">
    <mergeCell ref="A1:C1"/>
  </mergeCells>
  <printOptions gridLines="1"/>
  <pageMargins left="0.7" right="0.7" top="0.75" bottom="0.75" header="0.5" footer="0.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50"/>
  <sheetViews>
    <sheetView zoomScaleNormal="100" workbookViewId="0">
      <selection activeCell="E31" sqref="E31"/>
    </sheetView>
  </sheetViews>
  <sheetFormatPr defaultColWidth="8.88671875" defaultRowHeight="14.4"/>
  <cols>
    <col min="1" max="1" width="18.44140625" customWidth="1"/>
  </cols>
  <sheetData>
    <row r="1" spans="1:7">
      <c r="A1" s="373" t="s">
        <v>124</v>
      </c>
      <c r="B1" s="373"/>
      <c r="C1" s="373"/>
      <c r="D1" s="373"/>
      <c r="E1" s="373"/>
      <c r="F1" s="373"/>
      <c r="G1" s="373"/>
    </row>
    <row r="3" spans="1:7" ht="22.5" customHeight="1" thickTop="1" thickBot="1">
      <c r="A3" s="351" t="s">
        <v>8</v>
      </c>
      <c r="B3" s="385" t="s">
        <v>125</v>
      </c>
      <c r="C3" s="385"/>
      <c r="D3" s="385"/>
      <c r="E3" s="385"/>
      <c r="F3" s="351" t="s">
        <v>63</v>
      </c>
      <c r="G3" s="351" t="s">
        <v>126</v>
      </c>
    </row>
    <row r="4" spans="1:7" ht="15" thickBot="1">
      <c r="A4" s="353"/>
      <c r="B4" s="49" t="s">
        <v>127</v>
      </c>
      <c r="C4" s="49" t="s">
        <v>128</v>
      </c>
      <c r="D4" s="49" t="s">
        <v>129</v>
      </c>
      <c r="E4" s="49" t="s">
        <v>130</v>
      </c>
      <c r="F4" s="353"/>
      <c r="G4" s="353"/>
    </row>
    <row r="5" spans="1:7" ht="15" thickBot="1">
      <c r="A5" s="99" t="s">
        <v>13</v>
      </c>
      <c r="B5" s="63">
        <v>0.52952999381570809</v>
      </c>
      <c r="C5" s="63">
        <v>26.99056895485467</v>
      </c>
      <c r="D5" s="63">
        <v>63.006338899196045</v>
      </c>
      <c r="E5" s="63">
        <v>9.4696969696969688</v>
      </c>
      <c r="F5" s="82">
        <v>25872</v>
      </c>
      <c r="G5" s="63">
        <v>3.8651824366110082E-3</v>
      </c>
    </row>
    <row r="6" spans="1:7" ht="15" thickBot="1">
      <c r="A6" s="99" t="s">
        <v>14</v>
      </c>
      <c r="B6" s="63">
        <v>0.54794520547945202</v>
      </c>
      <c r="C6" s="63">
        <v>29.452054794520549</v>
      </c>
      <c r="D6" s="63">
        <v>62.876712328767127</v>
      </c>
      <c r="E6" s="63">
        <v>7.1232876712328768</v>
      </c>
      <c r="F6" s="82">
        <v>730</v>
      </c>
      <c r="G6" s="63">
        <v>0</v>
      </c>
    </row>
    <row r="7" spans="1:7" ht="15" thickBot="1">
      <c r="A7" s="99" t="s">
        <v>15</v>
      </c>
      <c r="B7" s="63">
        <v>0.52410441096812921</v>
      </c>
      <c r="C7" s="63">
        <v>24.180537865811701</v>
      </c>
      <c r="D7" s="63">
        <v>64.950883511206754</v>
      </c>
      <c r="E7" s="63">
        <v>10.340082275608649</v>
      </c>
      <c r="F7" s="82">
        <v>68307</v>
      </c>
      <c r="G7" s="63">
        <v>4.3919364047608593E-3</v>
      </c>
    </row>
    <row r="8" spans="1:7" ht="15" thickBot="1">
      <c r="A8" s="99" t="s">
        <v>68</v>
      </c>
      <c r="B8" s="63">
        <v>0.64327485380116967</v>
      </c>
      <c r="C8" s="63">
        <v>31.481481481481481</v>
      </c>
      <c r="D8" s="63">
        <v>59.922027290448341</v>
      </c>
      <c r="E8" s="63">
        <v>7.9532163742690063</v>
      </c>
      <c r="F8" s="82">
        <v>5130</v>
      </c>
      <c r="G8" s="63">
        <v>0</v>
      </c>
    </row>
    <row r="9" spans="1:7" ht="15" thickBot="1">
      <c r="A9" s="99" t="s">
        <v>69</v>
      </c>
      <c r="B9" s="63">
        <v>0.45627376425855515</v>
      </c>
      <c r="C9" s="63">
        <v>27.401774397972119</v>
      </c>
      <c r="D9" s="63">
        <v>63.422053231939167</v>
      </c>
      <c r="E9" s="63">
        <v>8.6692015209125479</v>
      </c>
      <c r="F9" s="82">
        <v>3945</v>
      </c>
      <c r="G9" s="63">
        <v>5.0697084917617236E-2</v>
      </c>
    </row>
    <row r="10" spans="1:7" ht="15" thickBot="1">
      <c r="A10" s="99" t="s">
        <v>18</v>
      </c>
      <c r="B10" s="63">
        <v>0.46007025397121454</v>
      </c>
      <c r="C10" s="63">
        <v>25.555659174982125</v>
      </c>
      <c r="D10" s="63">
        <v>63.921788056824894</v>
      </c>
      <c r="E10" s="63">
        <v>10.062482514221767</v>
      </c>
      <c r="F10" s="82">
        <v>32169</v>
      </c>
      <c r="G10" s="63">
        <v>0</v>
      </c>
    </row>
    <row r="11" spans="1:7" ht="15" thickBot="1">
      <c r="A11" s="99" t="s">
        <v>19</v>
      </c>
      <c r="B11" s="63">
        <v>0.31144562678432391</v>
      </c>
      <c r="C11" s="63">
        <v>27.316376849208407</v>
      </c>
      <c r="D11" s="63">
        <v>62.431871269140927</v>
      </c>
      <c r="E11" s="63">
        <v>9.9273293537503253</v>
      </c>
      <c r="F11" s="82">
        <v>7706</v>
      </c>
      <c r="G11" s="63">
        <v>1.2976901116013495E-2</v>
      </c>
    </row>
    <row r="12" spans="1:7" ht="15" thickBot="1">
      <c r="A12" s="99" t="s">
        <v>20</v>
      </c>
      <c r="B12" s="63">
        <v>0.62722912310908874</v>
      </c>
      <c r="C12" s="63">
        <v>26.601893985979586</v>
      </c>
      <c r="D12" s="63">
        <v>62.538433157053255</v>
      </c>
      <c r="E12" s="63">
        <v>10.195547903086952</v>
      </c>
      <c r="F12" s="82">
        <v>8131</v>
      </c>
      <c r="G12" s="63">
        <v>3.6895830771122864E-2</v>
      </c>
    </row>
    <row r="13" spans="1:7" ht="15" thickBot="1">
      <c r="A13" s="99" t="s">
        <v>21</v>
      </c>
      <c r="B13" s="63">
        <v>0.45802547557754669</v>
      </c>
      <c r="C13" s="63">
        <v>25.983751796997762</v>
      </c>
      <c r="D13" s="63">
        <v>63.224231887934202</v>
      </c>
      <c r="E13" s="63">
        <v>10.233693290093946</v>
      </c>
      <c r="F13" s="82">
        <v>29911</v>
      </c>
      <c r="G13" s="63">
        <v>0.10029754939654308</v>
      </c>
    </row>
    <row r="14" spans="1:7" ht="15" thickBot="1">
      <c r="A14" s="99" t="s">
        <v>22</v>
      </c>
      <c r="B14" s="63">
        <v>0.528192261983362</v>
      </c>
      <c r="C14" s="63">
        <v>23.667414939037808</v>
      </c>
      <c r="D14" s="63">
        <v>64.43505435978696</v>
      </c>
      <c r="E14" s="63">
        <v>11.364936837008671</v>
      </c>
      <c r="F14" s="82">
        <v>22719</v>
      </c>
      <c r="G14" s="63">
        <v>4.4016021831946826E-3</v>
      </c>
    </row>
    <row r="15" spans="1:7" ht="15" thickBot="1">
      <c r="A15" s="99" t="s">
        <v>23</v>
      </c>
      <c r="B15" s="63">
        <v>0.79250720461095103</v>
      </c>
      <c r="C15" s="63">
        <v>25.864553314121036</v>
      </c>
      <c r="D15" s="63">
        <v>62.175792507204605</v>
      </c>
      <c r="E15" s="63">
        <v>11.113112391930837</v>
      </c>
      <c r="F15" s="82">
        <v>5552</v>
      </c>
      <c r="G15" s="63">
        <v>5.4034582132564846E-2</v>
      </c>
    </row>
    <row r="16" spans="1:7" ht="15" thickBot="1">
      <c r="A16" s="99" t="s">
        <v>24</v>
      </c>
      <c r="B16" s="63">
        <v>0.52752293577981657</v>
      </c>
      <c r="C16" s="63">
        <v>23.922018348623851</v>
      </c>
      <c r="D16" s="63">
        <v>64.266055045871568</v>
      </c>
      <c r="E16" s="63">
        <v>10.860091743119266</v>
      </c>
      <c r="F16" s="82">
        <v>8720</v>
      </c>
      <c r="G16" s="63">
        <v>0.4243119266055046</v>
      </c>
    </row>
    <row r="17" spans="1:7" ht="15" thickBot="1">
      <c r="A17" s="99" t="s">
        <v>25</v>
      </c>
      <c r="B17" s="63">
        <v>0.55203766845267088</v>
      </c>
      <c r="C17" s="63">
        <v>22.349407371326514</v>
      </c>
      <c r="D17" s="63">
        <v>64.144612220598589</v>
      </c>
      <c r="E17" s="63">
        <v>12.894409265573415</v>
      </c>
      <c r="F17" s="82">
        <v>36954</v>
      </c>
      <c r="G17" s="63">
        <v>5.9533474048817446E-2</v>
      </c>
    </row>
    <row r="18" spans="1:7" ht="15" thickBot="1">
      <c r="A18" s="99" t="s">
        <v>26</v>
      </c>
      <c r="B18" s="63">
        <v>0.72039072039072038</v>
      </c>
      <c r="C18" s="63">
        <v>24.102564102564102</v>
      </c>
      <c r="D18" s="63">
        <v>63.516483516483511</v>
      </c>
      <c r="E18" s="63">
        <v>11.66056166056166</v>
      </c>
      <c r="F18" s="82">
        <v>8190</v>
      </c>
      <c r="G18" s="63">
        <v>0</v>
      </c>
    </row>
    <row r="19" spans="1:7" ht="15" thickBot="1">
      <c r="A19" s="99" t="s">
        <v>27</v>
      </c>
      <c r="B19" s="63">
        <v>1.1303692539562924</v>
      </c>
      <c r="C19" s="63">
        <v>27.354935945742277</v>
      </c>
      <c r="D19" s="63">
        <v>60.51243406179352</v>
      </c>
      <c r="E19" s="63">
        <v>11.002260738507912</v>
      </c>
      <c r="F19" s="82">
        <v>1327</v>
      </c>
      <c r="G19" s="63">
        <v>0</v>
      </c>
    </row>
    <row r="20" spans="1:7" ht="15" thickBot="1">
      <c r="A20" s="99" t="s">
        <v>28</v>
      </c>
      <c r="B20" s="63">
        <v>1.3400764426214227</v>
      </c>
      <c r="C20" s="63">
        <v>29.243963829588886</v>
      </c>
      <c r="D20" s="63">
        <v>60.660016780087631</v>
      </c>
      <c r="E20" s="63">
        <v>8.7256455672601838</v>
      </c>
      <c r="F20" s="82">
        <v>42908</v>
      </c>
      <c r="G20" s="63">
        <v>3.0297380441875642E-2</v>
      </c>
    </row>
    <row r="21" spans="1:7" ht="15" thickBot="1">
      <c r="A21" s="99" t="s">
        <v>29</v>
      </c>
      <c r="B21" s="63">
        <v>1.1774119798811158</v>
      </c>
      <c r="C21" s="63">
        <v>26.550830666057003</v>
      </c>
      <c r="D21" s="63">
        <v>62.208504801097398</v>
      </c>
      <c r="E21" s="63">
        <v>10.063252552964487</v>
      </c>
      <c r="F21" s="82">
        <v>26244</v>
      </c>
      <c r="G21" s="63">
        <v>0</v>
      </c>
    </row>
    <row r="22" spans="1:7" ht="15" thickBot="1">
      <c r="A22" s="99" t="s">
        <v>30</v>
      </c>
      <c r="B22" s="63">
        <v>0.57755775577557755</v>
      </c>
      <c r="C22" s="63">
        <v>23.844884488448844</v>
      </c>
      <c r="D22" s="63">
        <v>64.686468646864682</v>
      </c>
      <c r="E22" s="63">
        <v>10.891089108910892</v>
      </c>
      <c r="F22" s="82">
        <v>3636</v>
      </c>
      <c r="G22" s="63">
        <v>0</v>
      </c>
    </row>
    <row r="23" spans="1:7" ht="15" thickBot="1">
      <c r="A23" s="99" t="s">
        <v>31</v>
      </c>
      <c r="B23" s="63">
        <v>0.8766991072146707</v>
      </c>
      <c r="C23" s="63">
        <v>28.343923429582564</v>
      </c>
      <c r="D23" s="63">
        <v>61.505670393308129</v>
      </c>
      <c r="E23" s="63">
        <v>9.2737070698946358</v>
      </c>
      <c r="F23" s="82">
        <v>12433</v>
      </c>
      <c r="G23" s="63">
        <v>0</v>
      </c>
    </row>
    <row r="24" spans="1:7" ht="15" thickBot="1">
      <c r="A24" s="99" t="s">
        <v>32</v>
      </c>
      <c r="B24" s="63">
        <v>2.2100202152652573</v>
      </c>
      <c r="C24" s="63">
        <v>31.582254275255423</v>
      </c>
      <c r="D24" s="63">
        <v>57.979566191334754</v>
      </c>
      <c r="E24" s="63">
        <v>8.2254275255422602</v>
      </c>
      <c r="F24" s="82">
        <v>36606</v>
      </c>
      <c r="G24" s="63">
        <v>2.7317926023056331E-3</v>
      </c>
    </row>
    <row r="25" spans="1:7" ht="15" thickBot="1">
      <c r="A25" s="99" t="s">
        <v>33</v>
      </c>
      <c r="B25" s="63">
        <v>0.67182152364051206</v>
      </c>
      <c r="C25" s="63">
        <v>21.777158068196222</v>
      </c>
      <c r="D25" s="63">
        <v>62.606160476613006</v>
      </c>
      <c r="E25" s="63">
        <v>14.906832298136646</v>
      </c>
      <c r="F25" s="82">
        <v>7889</v>
      </c>
      <c r="G25" s="63">
        <v>3.8027633413613891E-2</v>
      </c>
    </row>
    <row r="26" spans="1:7" ht="15" thickBot="1">
      <c r="A26" s="100" t="s">
        <v>34</v>
      </c>
      <c r="B26" s="110">
        <v>0.828695020489573</v>
      </c>
      <c r="C26" s="110">
        <v>26.16008443880844</v>
      </c>
      <c r="D26" s="110">
        <v>62.770230763973785</v>
      </c>
      <c r="E26" s="110">
        <v>10.210616104627176</v>
      </c>
      <c r="F26" s="91">
        <v>395079</v>
      </c>
      <c r="G26" s="110">
        <v>3.0373672101022833E-2</v>
      </c>
    </row>
    <row r="27" spans="1:7" ht="15" thickTop="1"/>
    <row r="29" spans="1:7">
      <c r="B29" s="41"/>
      <c r="C29" s="41"/>
      <c r="D29" s="41"/>
      <c r="E29" s="41"/>
    </row>
    <row r="30" spans="1:7">
      <c r="D30" s="41"/>
    </row>
    <row r="31" spans="1:7">
      <c r="D31" s="41"/>
    </row>
    <row r="32" spans="1:7">
      <c r="D32" s="41"/>
    </row>
    <row r="33" spans="4:4">
      <c r="D33" s="41"/>
    </row>
    <row r="34" spans="4:4">
      <c r="D34" s="41"/>
    </row>
    <row r="35" spans="4:4">
      <c r="D35" s="41"/>
    </row>
    <row r="36" spans="4:4">
      <c r="D36" s="41"/>
    </row>
    <row r="37" spans="4:4">
      <c r="D37" s="41"/>
    </row>
    <row r="38" spans="4:4">
      <c r="D38" s="41"/>
    </row>
    <row r="39" spans="4:4">
      <c r="D39" s="41"/>
    </row>
    <row r="40" spans="4:4">
      <c r="D40" s="41"/>
    </row>
    <row r="41" spans="4:4">
      <c r="D41" s="41"/>
    </row>
    <row r="42" spans="4:4">
      <c r="D42" s="41"/>
    </row>
    <row r="43" spans="4:4">
      <c r="D43" s="41"/>
    </row>
    <row r="44" spans="4:4">
      <c r="D44" s="41"/>
    </row>
    <row r="45" spans="4:4">
      <c r="D45" s="41"/>
    </row>
    <row r="46" spans="4:4">
      <c r="D46" s="41"/>
    </row>
    <row r="47" spans="4:4">
      <c r="D47" s="41"/>
    </row>
    <row r="48" spans="4:4">
      <c r="D48" s="41"/>
    </row>
    <row r="49" spans="4:4">
      <c r="D49" s="41"/>
    </row>
    <row r="50" spans="4:4">
      <c r="D50" s="41"/>
    </row>
  </sheetData>
  <mergeCells count="5">
    <mergeCell ref="A1:G1"/>
    <mergeCell ref="B3:E3"/>
    <mergeCell ref="A3:A4"/>
    <mergeCell ref="F3:F4"/>
    <mergeCell ref="G3:G4"/>
  </mergeCells>
  <printOptions gridLines="1"/>
  <pageMargins left="0.7" right="0.7" top="0.75" bottom="0.75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1"/>
  <sheetViews>
    <sheetView zoomScaleNormal="100" workbookViewId="0">
      <selection sqref="A1:J1"/>
    </sheetView>
  </sheetViews>
  <sheetFormatPr defaultColWidth="8.88671875" defaultRowHeight="14.4"/>
  <cols>
    <col min="2" max="10" width="9.44140625" bestFit="1" customWidth="1"/>
  </cols>
  <sheetData>
    <row r="1" spans="1:12" ht="21.75" customHeight="1">
      <c r="A1" s="346" t="s">
        <v>134</v>
      </c>
      <c r="B1" s="346"/>
      <c r="C1" s="346"/>
      <c r="D1" s="346"/>
      <c r="E1" s="346"/>
      <c r="F1" s="346"/>
      <c r="G1" s="346"/>
      <c r="H1" s="346"/>
      <c r="I1" s="346"/>
      <c r="J1" s="346"/>
    </row>
    <row r="3" spans="1:12">
      <c r="A3" s="380" t="s">
        <v>135</v>
      </c>
      <c r="B3" s="388" t="s">
        <v>136</v>
      </c>
      <c r="C3" s="388"/>
      <c r="D3" s="388"/>
      <c r="E3" s="388"/>
      <c r="F3" s="388"/>
      <c r="G3" s="388"/>
      <c r="H3" s="388"/>
      <c r="I3" s="388"/>
      <c r="J3" s="386" t="s">
        <v>34</v>
      </c>
      <c r="L3" s="111"/>
    </row>
    <row r="4" spans="1:12" ht="39.6">
      <c r="A4" s="381"/>
      <c r="B4" s="112" t="s">
        <v>51</v>
      </c>
      <c r="C4" s="112" t="s">
        <v>137</v>
      </c>
      <c r="D4" s="112" t="s">
        <v>111</v>
      </c>
      <c r="E4" s="112" t="s">
        <v>112</v>
      </c>
      <c r="F4" s="112" t="s">
        <v>113</v>
      </c>
      <c r="G4" s="112" t="s">
        <v>114</v>
      </c>
      <c r="H4" s="112" t="s">
        <v>115</v>
      </c>
      <c r="I4" s="112" t="s">
        <v>116</v>
      </c>
      <c r="J4" s="387"/>
      <c r="L4" s="111"/>
    </row>
    <row r="5" spans="1:12">
      <c r="A5" s="113" t="s">
        <v>138</v>
      </c>
      <c r="B5" s="63">
        <v>2.2113410203759279E-3</v>
      </c>
      <c r="C5" s="63">
        <v>6.1353457267317012E-3</v>
      </c>
      <c r="D5" s="63">
        <v>5.7211510956004345E-3</v>
      </c>
      <c r="E5" s="63">
        <v>4.6772684752104769E-3</v>
      </c>
      <c r="F5" s="63">
        <v>1.6636167027116951E-2</v>
      </c>
      <c r="G5" s="63">
        <v>0</v>
      </c>
      <c r="H5" s="63">
        <v>0</v>
      </c>
      <c r="I5" s="63">
        <v>0</v>
      </c>
      <c r="J5" s="63">
        <v>2.8005927072565903E-3</v>
      </c>
      <c r="L5" s="111"/>
    </row>
    <row r="6" spans="1:12">
      <c r="A6" s="99" t="s">
        <v>140</v>
      </c>
      <c r="B6" s="114">
        <v>0.78755330911388399</v>
      </c>
      <c r="C6" s="114">
        <v>1.7731149150254617</v>
      </c>
      <c r="D6" s="114">
        <v>1.2243263344584931</v>
      </c>
      <c r="E6" s="114">
        <v>0.5378858746492049</v>
      </c>
      <c r="F6" s="114">
        <v>1.1811678589253036</v>
      </c>
      <c r="G6" s="114">
        <v>0.17636684303350969</v>
      </c>
      <c r="H6" s="114">
        <v>0.29057700290577004</v>
      </c>
      <c r="I6" s="63">
        <v>0</v>
      </c>
      <c r="J6" s="114">
        <v>0.82108286190022761</v>
      </c>
      <c r="L6" s="111"/>
    </row>
    <row r="7" spans="1:12">
      <c r="A7" s="99" t="s">
        <v>128</v>
      </c>
      <c r="B7" s="114">
        <v>22.814405307218451</v>
      </c>
      <c r="C7" s="114">
        <v>30.928277808454506</v>
      </c>
      <c r="D7" s="114">
        <v>47.737284741690026</v>
      </c>
      <c r="E7" s="114">
        <v>43.278765201122546</v>
      </c>
      <c r="F7" s="114">
        <v>31.908168358010315</v>
      </c>
      <c r="G7" s="114">
        <v>32.098765432098766</v>
      </c>
      <c r="H7" s="114">
        <v>40.334855403348548</v>
      </c>
      <c r="I7" s="114">
        <v>11.76470588235294</v>
      </c>
      <c r="J7" s="114">
        <v>26.170520451964741</v>
      </c>
      <c r="L7" s="111"/>
    </row>
    <row r="8" spans="1:12">
      <c r="A8" s="99" t="s">
        <v>129</v>
      </c>
      <c r="B8" s="114">
        <v>65.473384931290482</v>
      </c>
      <c r="C8" s="114">
        <v>58.985213816798577</v>
      </c>
      <c r="D8" s="114">
        <v>46.524400709422736</v>
      </c>
      <c r="E8" s="114">
        <v>47.806361085126284</v>
      </c>
      <c r="F8" s="114">
        <v>55.248710697055401</v>
      </c>
      <c r="G8" s="114">
        <v>58.906525573192233</v>
      </c>
      <c r="H8" s="114">
        <v>53.569946035699459</v>
      </c>
      <c r="I8" s="114">
        <v>67.64705882352942</v>
      </c>
      <c r="J8" s="114">
        <v>62.79539888078132</v>
      </c>
      <c r="L8" s="111"/>
    </row>
    <row r="9" spans="1:12">
      <c r="A9" s="99" t="s">
        <v>142</v>
      </c>
      <c r="B9" s="114">
        <v>10.80935081345759</v>
      </c>
      <c r="C9" s="114">
        <v>8.2765813853610641</v>
      </c>
      <c r="D9" s="114">
        <v>4.4911036100463413</v>
      </c>
      <c r="E9" s="114">
        <v>8.3255378858746489</v>
      </c>
      <c r="F9" s="114">
        <v>11.578772250873397</v>
      </c>
      <c r="G9" s="114">
        <v>8.1128747795414462</v>
      </c>
      <c r="H9" s="114">
        <v>5.7977030579770306</v>
      </c>
      <c r="I9" s="114">
        <v>20.588235294117645</v>
      </c>
      <c r="J9" s="114">
        <v>10.112176467892478</v>
      </c>
      <c r="L9" s="111"/>
    </row>
    <row r="10" spans="1:12">
      <c r="A10" s="99" t="s">
        <v>144</v>
      </c>
      <c r="B10" s="63">
        <v>0.11309429789922604</v>
      </c>
      <c r="C10" s="63">
        <v>3.0676728633658508E-2</v>
      </c>
      <c r="D10" s="63">
        <v>1.7163453286801304E-2</v>
      </c>
      <c r="E10" s="63">
        <v>4.6772684752104769E-2</v>
      </c>
      <c r="F10" s="63">
        <v>6.6544668108467805E-2</v>
      </c>
      <c r="G10" s="63">
        <v>0.70546737213403876</v>
      </c>
      <c r="H10" s="63">
        <v>6.9185000691849999E-3</v>
      </c>
      <c r="I10" s="63">
        <v>0</v>
      </c>
      <c r="J10" s="63">
        <v>9.8020744753980649E-2</v>
      </c>
      <c r="L10" s="111"/>
    </row>
    <row r="11" spans="1:12">
      <c r="A11" s="100" t="s">
        <v>34</v>
      </c>
      <c r="B11" s="106">
        <v>100</v>
      </c>
      <c r="C11" s="106">
        <v>100</v>
      </c>
      <c r="D11" s="106">
        <v>100</v>
      </c>
      <c r="E11" s="106">
        <v>100</v>
      </c>
      <c r="F11" s="106">
        <v>100</v>
      </c>
      <c r="G11" s="106">
        <v>100</v>
      </c>
      <c r="H11" s="106">
        <v>100</v>
      </c>
      <c r="I11" s="106">
        <v>100</v>
      </c>
      <c r="J11" s="106">
        <v>100</v>
      </c>
    </row>
  </sheetData>
  <mergeCells count="4">
    <mergeCell ref="A1:J1"/>
    <mergeCell ref="A3:A4"/>
    <mergeCell ref="J3:J4"/>
    <mergeCell ref="B3:I3"/>
  </mergeCells>
  <printOptions gridLines="1"/>
  <pageMargins left="0.7" right="0.7" top="0.75" bottom="0.75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31"/>
  <sheetViews>
    <sheetView zoomScaleNormal="100" workbookViewId="0">
      <selection sqref="A1:J1"/>
    </sheetView>
  </sheetViews>
  <sheetFormatPr defaultColWidth="8.88671875" defaultRowHeight="14.4"/>
  <cols>
    <col min="2" max="2" width="9.6640625" bestFit="1" customWidth="1"/>
    <col min="3" max="10" width="9.44140625" bestFit="1" customWidth="1"/>
    <col min="11" max="11" width="19.6640625" customWidth="1"/>
    <col min="20" max="20" width="6.44140625" customWidth="1"/>
  </cols>
  <sheetData>
    <row r="1" spans="1:20" ht="30" customHeight="1">
      <c r="A1" s="346" t="s">
        <v>146</v>
      </c>
      <c r="B1" s="346"/>
      <c r="C1" s="346"/>
      <c r="D1" s="346"/>
      <c r="E1" s="346"/>
      <c r="F1" s="346"/>
      <c r="G1" s="346"/>
      <c r="H1" s="346"/>
      <c r="I1" s="346"/>
      <c r="J1" s="346"/>
    </row>
    <row r="3" spans="1:20" ht="15.6" thickTop="1" thickBot="1">
      <c r="A3" s="390" t="s">
        <v>135</v>
      </c>
      <c r="B3" s="388" t="s">
        <v>136</v>
      </c>
      <c r="C3" s="388"/>
      <c r="D3" s="388"/>
      <c r="E3" s="388"/>
      <c r="F3" s="388"/>
      <c r="G3" s="388"/>
      <c r="H3" s="388"/>
      <c r="I3" s="388"/>
      <c r="J3" s="386" t="s">
        <v>34</v>
      </c>
      <c r="K3" s="389" t="s">
        <v>136</v>
      </c>
      <c r="L3" s="389"/>
      <c r="M3" s="389"/>
      <c r="N3" s="389"/>
      <c r="O3" s="389"/>
      <c r="P3" s="389"/>
      <c r="Q3" s="389"/>
      <c r="R3" s="389"/>
      <c r="S3" s="389"/>
    </row>
    <row r="4" spans="1:20" ht="53.4" thickBot="1">
      <c r="A4" s="391"/>
      <c r="B4" s="112" t="s">
        <v>51</v>
      </c>
      <c r="C4" s="112" t="s">
        <v>137</v>
      </c>
      <c r="D4" s="112" t="s">
        <v>111</v>
      </c>
      <c r="E4" s="112" t="s">
        <v>112</v>
      </c>
      <c r="F4" s="112" t="s">
        <v>113</v>
      </c>
      <c r="G4" s="112" t="s">
        <v>114</v>
      </c>
      <c r="H4" s="112" t="s">
        <v>115</v>
      </c>
      <c r="I4" s="112" t="s">
        <v>116</v>
      </c>
      <c r="J4" s="387"/>
      <c r="K4" s="112" t="s">
        <v>51</v>
      </c>
      <c r="L4" s="112" t="s">
        <v>137</v>
      </c>
      <c r="M4" s="112" t="s">
        <v>111</v>
      </c>
      <c r="N4" s="112" t="s">
        <v>112</v>
      </c>
      <c r="O4" s="112" t="s">
        <v>113</v>
      </c>
      <c r="P4" s="112" t="s">
        <v>114</v>
      </c>
      <c r="Q4" s="112" t="s">
        <v>115</v>
      </c>
      <c r="R4" s="112" t="s">
        <v>116</v>
      </c>
      <c r="S4" s="112" t="s">
        <v>34</v>
      </c>
    </row>
    <row r="5" spans="1:20" ht="15" thickBot="1">
      <c r="A5" s="113" t="s">
        <v>131</v>
      </c>
      <c r="B5" s="292">
        <v>2500</v>
      </c>
      <c r="C5" s="292">
        <v>290</v>
      </c>
      <c r="D5" s="292">
        <v>215</v>
      </c>
      <c r="E5" s="292">
        <v>116</v>
      </c>
      <c r="F5" s="292">
        <v>72</v>
      </c>
      <c r="G5" s="292">
        <v>1</v>
      </c>
      <c r="H5" s="292">
        <v>42</v>
      </c>
      <c r="I5" s="292"/>
      <c r="J5" s="292">
        <v>3236</v>
      </c>
      <c r="K5" s="308">
        <v>0.78976714505495194</v>
      </c>
      <c r="L5" s="308">
        <v>1.7791411042944787</v>
      </c>
      <c r="M5" s="308">
        <v>1.2300474855540935</v>
      </c>
      <c r="N5" s="308">
        <v>0.54256314312441534</v>
      </c>
      <c r="O5" s="308">
        <v>1.1978040259524205</v>
      </c>
      <c r="P5" s="308">
        <v>0.17636684303350969</v>
      </c>
      <c r="Q5" s="308">
        <v>0.29057700290577004</v>
      </c>
      <c r="R5" s="308">
        <v>0</v>
      </c>
      <c r="S5" s="308">
        <v>0.82388345460748424</v>
      </c>
    </row>
    <row r="6" spans="1:20" ht="15" thickBot="1">
      <c r="A6" s="99" t="s">
        <v>128</v>
      </c>
      <c r="B6" s="292">
        <v>72218</v>
      </c>
      <c r="C6" s="292">
        <v>5041</v>
      </c>
      <c r="D6" s="292">
        <v>8344</v>
      </c>
      <c r="E6" s="292">
        <v>9253</v>
      </c>
      <c r="F6" s="292">
        <v>1918</v>
      </c>
      <c r="G6" s="292">
        <v>182</v>
      </c>
      <c r="H6" s="292">
        <v>5830</v>
      </c>
      <c r="I6" s="292">
        <v>4</v>
      </c>
      <c r="J6" s="292">
        <v>102791</v>
      </c>
      <c r="K6" s="308">
        <v>22.814161472631408</v>
      </c>
      <c r="L6" s="308">
        <v>30.926380368098162</v>
      </c>
      <c r="M6" s="308">
        <v>47.737284741690026</v>
      </c>
      <c r="N6" s="308">
        <v>43.278765201122546</v>
      </c>
      <c r="O6" s="308">
        <v>31.908168358010315</v>
      </c>
      <c r="P6" s="308">
        <v>32.098765432098766</v>
      </c>
      <c r="Q6" s="308">
        <v>40.334855403348548</v>
      </c>
      <c r="R6" s="308">
        <v>11.76470588235294</v>
      </c>
      <c r="S6" s="308">
        <v>26.170520451964741</v>
      </c>
    </row>
    <row r="7" spans="1:20" ht="15" thickBot="1">
      <c r="A7" s="99" t="s">
        <v>129</v>
      </c>
      <c r="B7" s="292">
        <v>207256</v>
      </c>
      <c r="C7" s="292">
        <v>9615</v>
      </c>
      <c r="D7" s="292">
        <v>8132</v>
      </c>
      <c r="E7" s="292">
        <v>10221</v>
      </c>
      <c r="F7" s="292">
        <v>3321</v>
      </c>
      <c r="G7" s="292">
        <v>334</v>
      </c>
      <c r="H7" s="292">
        <v>7743</v>
      </c>
      <c r="I7" s="292">
        <v>23</v>
      </c>
      <c r="J7" s="292">
        <v>246644</v>
      </c>
      <c r="K7" s="308">
        <v>65.473591766203654</v>
      </c>
      <c r="L7" s="308">
        <v>58.987730061349694</v>
      </c>
      <c r="M7" s="308">
        <v>46.524400709422736</v>
      </c>
      <c r="N7" s="308">
        <v>47.806361085126284</v>
      </c>
      <c r="O7" s="308">
        <v>55.248710697055401</v>
      </c>
      <c r="P7" s="308">
        <v>58.906525573192233</v>
      </c>
      <c r="Q7" s="308">
        <v>53.569946035699459</v>
      </c>
      <c r="R7" s="308">
        <v>67.64705882352942</v>
      </c>
      <c r="S7" s="308">
        <v>62.79539888078132</v>
      </c>
    </row>
    <row r="8" spans="1:20" ht="15" thickBot="1">
      <c r="A8" s="99" t="s">
        <v>142</v>
      </c>
      <c r="B8" s="292">
        <v>34217</v>
      </c>
      <c r="C8" s="292">
        <v>1349</v>
      </c>
      <c r="D8" s="292">
        <v>785</v>
      </c>
      <c r="E8" s="292">
        <v>1780</v>
      </c>
      <c r="F8" s="292">
        <v>696</v>
      </c>
      <c r="G8" s="292">
        <v>46</v>
      </c>
      <c r="H8" s="292">
        <v>838</v>
      </c>
      <c r="I8" s="292">
        <v>7</v>
      </c>
      <c r="J8" s="292">
        <v>39718</v>
      </c>
      <c r="K8" s="308">
        <v>10.809384960938118</v>
      </c>
      <c r="L8" s="308">
        <v>8.2760736196319016</v>
      </c>
      <c r="M8" s="308">
        <v>4.4911036100463413</v>
      </c>
      <c r="N8" s="308">
        <v>8.3255378858746489</v>
      </c>
      <c r="O8" s="308">
        <v>11.578772250873397</v>
      </c>
      <c r="P8" s="308">
        <v>8.1128747795414462</v>
      </c>
      <c r="Q8" s="308">
        <v>5.7977030579770306</v>
      </c>
      <c r="R8" s="308">
        <v>20.588235294117645</v>
      </c>
      <c r="S8" s="308">
        <v>10.112176467892478</v>
      </c>
    </row>
    <row r="9" spans="1:20" ht="15" thickBot="1">
      <c r="A9" s="99" t="s">
        <v>144</v>
      </c>
      <c r="B9" s="292">
        <v>358</v>
      </c>
      <c r="C9" s="292">
        <v>5</v>
      </c>
      <c r="D9" s="292">
        <v>3</v>
      </c>
      <c r="E9" s="292">
        <v>10</v>
      </c>
      <c r="F9" s="292">
        <v>4</v>
      </c>
      <c r="G9" s="292">
        <v>4</v>
      </c>
      <c r="H9" s="292">
        <v>1</v>
      </c>
      <c r="I9" s="292"/>
      <c r="J9" s="292">
        <v>385</v>
      </c>
      <c r="K9" s="308">
        <v>0.11309465517186912</v>
      </c>
      <c r="L9" s="308">
        <v>3.0674846625766874E-2</v>
      </c>
      <c r="M9" s="308">
        <v>1.7163453286801304E-2</v>
      </c>
      <c r="N9" s="308">
        <v>4.6772684752104769E-2</v>
      </c>
      <c r="O9" s="308">
        <v>6.6544668108467805E-2</v>
      </c>
      <c r="P9" s="308">
        <v>0.70546737213403876</v>
      </c>
      <c r="Q9" s="308">
        <v>6.9185000691849999E-3</v>
      </c>
      <c r="R9" s="308">
        <v>0</v>
      </c>
      <c r="S9" s="308">
        <v>9.8020744753980649E-2</v>
      </c>
    </row>
    <row r="10" spans="1:20" ht="15" thickBot="1">
      <c r="A10" s="100" t="s">
        <v>34</v>
      </c>
      <c r="B10" s="297">
        <v>316549</v>
      </c>
      <c r="C10" s="297">
        <v>16300</v>
      </c>
      <c r="D10" s="297">
        <v>17479</v>
      </c>
      <c r="E10" s="297">
        <v>21380</v>
      </c>
      <c r="F10" s="297">
        <v>6011</v>
      </c>
      <c r="G10" s="297">
        <v>567</v>
      </c>
      <c r="H10" s="297">
        <v>14454</v>
      </c>
      <c r="I10" s="297">
        <v>34</v>
      </c>
      <c r="J10" s="297">
        <v>392774</v>
      </c>
      <c r="K10" s="309">
        <v>100</v>
      </c>
      <c r="L10" s="309">
        <v>100</v>
      </c>
      <c r="M10" s="309">
        <v>100</v>
      </c>
      <c r="N10" s="309">
        <v>100</v>
      </c>
      <c r="O10" s="309">
        <v>100</v>
      </c>
      <c r="P10" s="309">
        <v>100</v>
      </c>
      <c r="Q10" s="309">
        <v>100</v>
      </c>
      <c r="R10" s="309">
        <v>100</v>
      </c>
      <c r="S10" s="309">
        <v>100</v>
      </c>
    </row>
    <row r="11" spans="1:20" ht="15" thickTop="1"/>
    <row r="16" spans="1:20">
      <c r="P16" s="107"/>
      <c r="Q16" s="107"/>
      <c r="R16" s="107"/>
      <c r="S16" s="107"/>
      <c r="T16" s="107"/>
    </row>
    <row r="17" spans="15:20">
      <c r="P17" s="107"/>
      <c r="Q17" s="107"/>
    </row>
    <row r="18" spans="15:20">
      <c r="O18" s="118"/>
      <c r="P18" s="107"/>
      <c r="Q18" s="107"/>
      <c r="S18" s="107"/>
      <c r="T18" s="107"/>
    </row>
    <row r="19" spans="15:20">
      <c r="P19" s="107"/>
      <c r="Q19" s="107"/>
      <c r="S19" s="107"/>
      <c r="T19" s="107"/>
    </row>
    <row r="20" spans="15:20">
      <c r="P20" s="107"/>
      <c r="Q20" s="107"/>
      <c r="S20" s="107"/>
      <c r="T20" s="107"/>
    </row>
    <row r="21" spans="15:20">
      <c r="P21" s="107"/>
      <c r="Q21" s="107"/>
      <c r="S21" s="107"/>
      <c r="T21" s="107"/>
    </row>
    <row r="22" spans="15:20">
      <c r="P22" s="107"/>
      <c r="Q22" s="107"/>
      <c r="S22" s="107"/>
      <c r="T22" s="107"/>
    </row>
    <row r="23" spans="15:20">
      <c r="P23" s="107"/>
      <c r="Q23" s="107"/>
      <c r="S23" s="107"/>
      <c r="T23" s="107"/>
    </row>
    <row r="24" spans="15:20">
      <c r="S24" s="107"/>
      <c r="T24" s="107"/>
    </row>
    <row r="26" spans="15:20">
      <c r="S26" s="107"/>
      <c r="T26" s="107"/>
    </row>
    <row r="27" spans="15:20">
      <c r="S27" s="107"/>
      <c r="T27" s="107"/>
    </row>
    <row r="28" spans="15:20">
      <c r="S28" s="107"/>
      <c r="T28" s="107"/>
    </row>
    <row r="29" spans="15:20">
      <c r="S29" s="107"/>
      <c r="T29" s="107"/>
    </row>
    <row r="30" spans="15:20">
      <c r="S30" s="107"/>
      <c r="T30" s="107"/>
    </row>
    <row r="31" spans="15:20">
      <c r="S31" s="107"/>
      <c r="T31" s="107"/>
    </row>
  </sheetData>
  <mergeCells count="5">
    <mergeCell ref="A1:J1"/>
    <mergeCell ref="K3:S3"/>
    <mergeCell ref="B3:I3"/>
    <mergeCell ref="A3:A4"/>
    <mergeCell ref="J3:J4"/>
  </mergeCells>
  <printOptions gridLines="1"/>
  <pageMargins left="0.70866141732283472" right="0.70866141732283472" top="0.74803149606299213" bottom="0.74803149606299213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26"/>
  <sheetViews>
    <sheetView zoomScaleNormal="100" workbookViewId="0">
      <selection sqref="A1:C1"/>
    </sheetView>
  </sheetViews>
  <sheetFormatPr defaultColWidth="8.88671875" defaultRowHeight="14.4"/>
  <cols>
    <col min="1" max="1" width="19.33203125" customWidth="1"/>
  </cols>
  <sheetData>
    <row r="1" spans="1:8" ht="55.5" customHeight="1">
      <c r="A1" s="346" t="s">
        <v>147</v>
      </c>
      <c r="B1" s="346"/>
      <c r="C1" s="346"/>
      <c r="D1" s="10"/>
      <c r="E1" s="10"/>
      <c r="F1" s="10"/>
      <c r="G1" s="10"/>
      <c r="H1" s="10"/>
    </row>
    <row r="3" spans="1:8">
      <c r="A3" s="392" t="s">
        <v>8</v>
      </c>
      <c r="B3" s="392" t="s">
        <v>148</v>
      </c>
      <c r="C3" s="392" t="s">
        <v>149</v>
      </c>
      <c r="D3" s="119"/>
      <c r="E3" s="119"/>
      <c r="F3" s="119"/>
      <c r="G3" s="119"/>
      <c r="H3" s="119"/>
    </row>
    <row r="4" spans="1:8">
      <c r="A4" s="393"/>
      <c r="B4" s="393"/>
      <c r="C4" s="393"/>
      <c r="D4" s="119"/>
      <c r="F4" s="119"/>
      <c r="G4" s="119"/>
      <c r="H4" s="119"/>
    </row>
    <row r="5" spans="1:8">
      <c r="A5" s="104" t="s">
        <v>13</v>
      </c>
      <c r="B5" s="63">
        <v>32.114059134521298</v>
      </c>
      <c r="C5" s="63">
        <v>28.967037671232902</v>
      </c>
      <c r="D5" s="120"/>
      <c r="E5" s="120"/>
      <c r="F5" s="120"/>
      <c r="G5" s="120"/>
      <c r="H5" s="120"/>
    </row>
    <row r="6" spans="1:8">
      <c r="A6" s="104" t="s">
        <v>14</v>
      </c>
      <c r="B6" s="63">
        <v>31.261437908496699</v>
      </c>
      <c r="C6" s="63">
        <v>28.5744680851064</v>
      </c>
      <c r="D6" s="120"/>
      <c r="E6" s="120"/>
      <c r="F6" s="120"/>
      <c r="G6" s="120"/>
      <c r="H6" s="120"/>
    </row>
    <row r="7" spans="1:8">
      <c r="A7" s="104" t="s">
        <v>15</v>
      </c>
      <c r="B7" s="63">
        <v>32.6686230420367</v>
      </c>
      <c r="C7" s="63">
        <v>29.095491546649999</v>
      </c>
      <c r="D7" s="120"/>
      <c r="E7" s="120"/>
      <c r="F7" s="120"/>
      <c r="G7" s="120"/>
      <c r="H7" s="120"/>
    </row>
    <row r="8" spans="1:8">
      <c r="A8" s="104" t="s">
        <v>16</v>
      </c>
      <c r="B8" s="63">
        <v>30.6704604242111</v>
      </c>
      <c r="C8" s="63">
        <v>29.25</v>
      </c>
      <c r="D8" s="120"/>
      <c r="E8" s="120"/>
      <c r="F8" s="120"/>
      <c r="G8" s="120"/>
      <c r="H8" s="120"/>
    </row>
    <row r="9" spans="1:8">
      <c r="A9" s="104" t="s">
        <v>17</v>
      </c>
      <c r="B9" s="63">
        <v>31.631821170282699</v>
      </c>
      <c r="C9" s="63">
        <v>29.078767123287701</v>
      </c>
      <c r="D9" s="120"/>
      <c r="E9" s="120"/>
      <c r="F9" s="120"/>
      <c r="G9" s="120"/>
      <c r="H9" s="120"/>
    </row>
    <row r="10" spans="1:8">
      <c r="A10" s="104" t="s">
        <v>18</v>
      </c>
      <c r="B10" s="63">
        <v>32.292584196891198</v>
      </c>
      <c r="C10" s="63">
        <v>28.7810268616117</v>
      </c>
      <c r="D10" s="120"/>
      <c r="E10" s="120"/>
      <c r="F10" s="120"/>
      <c r="G10" s="120"/>
      <c r="H10" s="120"/>
    </row>
    <row r="11" spans="1:8">
      <c r="A11" s="104" t="s">
        <v>629</v>
      </c>
      <c r="B11" s="63">
        <v>32.419150285351897</v>
      </c>
      <c r="C11" s="63">
        <v>28.544776119403</v>
      </c>
      <c r="D11" s="120"/>
      <c r="E11" s="120"/>
      <c r="F11" s="120"/>
      <c r="G11" s="120"/>
      <c r="H11" s="120"/>
    </row>
    <row r="12" spans="1:8">
      <c r="A12" s="104" t="s">
        <v>20</v>
      </c>
      <c r="B12" s="63">
        <v>32.688434543790102</v>
      </c>
      <c r="C12" s="63">
        <v>28.994493392070499</v>
      </c>
      <c r="D12" s="120"/>
      <c r="E12" s="120"/>
      <c r="F12" s="120"/>
      <c r="G12" s="120"/>
      <c r="H12" s="120"/>
    </row>
    <row r="13" spans="1:8">
      <c r="A13" s="104" t="s">
        <v>21</v>
      </c>
      <c r="B13" s="63">
        <v>32.593347921225401</v>
      </c>
      <c r="C13" s="63">
        <v>28.795475113122201</v>
      </c>
      <c r="D13" s="120"/>
      <c r="E13" s="120"/>
      <c r="F13" s="120"/>
      <c r="G13" s="120"/>
      <c r="H13" s="120"/>
    </row>
    <row r="14" spans="1:8">
      <c r="A14" s="104" t="s">
        <v>22</v>
      </c>
      <c r="B14" s="63">
        <v>32.933437744714197</v>
      </c>
      <c r="C14" s="63">
        <v>28.598013591217999</v>
      </c>
      <c r="D14" s="120"/>
      <c r="E14" s="120"/>
      <c r="F14" s="120"/>
      <c r="G14" s="120"/>
      <c r="H14" s="120"/>
    </row>
    <row r="15" spans="1:8">
      <c r="A15" s="104" t="s">
        <v>23</v>
      </c>
      <c r="B15" s="63">
        <v>32.665690223361402</v>
      </c>
      <c r="C15" s="63">
        <v>29.4990366088632</v>
      </c>
      <c r="D15" s="120"/>
      <c r="E15" s="120"/>
      <c r="F15" s="120"/>
      <c r="G15" s="120"/>
      <c r="H15" s="120"/>
    </row>
    <row r="16" spans="1:8">
      <c r="A16" s="104" t="s">
        <v>24</v>
      </c>
      <c r="B16" s="63">
        <v>32.572380952381003</v>
      </c>
      <c r="C16" s="63">
        <v>29.678082191780799</v>
      </c>
      <c r="D16" s="120"/>
      <c r="E16" s="120"/>
      <c r="F16" s="120"/>
      <c r="G16" s="120"/>
      <c r="H16" s="120"/>
    </row>
    <row r="17" spans="1:8">
      <c r="A17" s="104" t="s">
        <v>25</v>
      </c>
      <c r="B17" s="63">
        <v>33.2578451591327</v>
      </c>
      <c r="C17" s="63">
        <v>30.636192271441999</v>
      </c>
      <c r="D17" s="120"/>
      <c r="E17" s="120"/>
      <c r="F17" s="120"/>
      <c r="G17" s="120"/>
      <c r="H17" s="120"/>
    </row>
    <row r="18" spans="1:8">
      <c r="A18" s="104" t="s">
        <v>26</v>
      </c>
      <c r="B18" s="63">
        <v>32.407274731330901</v>
      </c>
      <c r="C18" s="63">
        <v>29.319101123595502</v>
      </c>
      <c r="D18" s="120"/>
      <c r="E18" s="120"/>
      <c r="F18" s="120"/>
      <c r="G18" s="120"/>
      <c r="H18" s="120"/>
    </row>
    <row r="19" spans="1:8">
      <c r="A19" s="104" t="s">
        <v>27</v>
      </c>
      <c r="B19" s="63">
        <v>31.5884146341463</v>
      </c>
      <c r="C19" s="63"/>
      <c r="D19" s="120"/>
      <c r="E19" s="120"/>
      <c r="F19" s="120"/>
      <c r="G19" s="120"/>
      <c r="H19" s="120"/>
    </row>
    <row r="20" spans="1:8">
      <c r="A20" s="104" t="s">
        <v>28</v>
      </c>
      <c r="B20" s="63">
        <v>31.119215922193799</v>
      </c>
      <c r="C20" s="63">
        <v>29.612374886260199</v>
      </c>
      <c r="D20" s="120"/>
      <c r="E20" s="120"/>
      <c r="F20" s="120"/>
      <c r="G20" s="120"/>
      <c r="H20" s="120"/>
    </row>
    <row r="21" spans="1:8">
      <c r="A21" s="104" t="s">
        <v>29</v>
      </c>
      <c r="B21" s="63">
        <v>31.366324123989202</v>
      </c>
      <c r="C21" s="63">
        <v>29.0914205344585</v>
      </c>
      <c r="D21" s="120"/>
      <c r="E21" s="120"/>
      <c r="F21" s="120"/>
      <c r="G21" s="120"/>
      <c r="H21" s="120"/>
    </row>
    <row r="22" spans="1:8">
      <c r="A22" s="104" t="s">
        <v>30</v>
      </c>
      <c r="B22" s="63">
        <v>31.933636955107399</v>
      </c>
      <c r="C22" s="63">
        <v>28.085470085470099</v>
      </c>
      <c r="D22" s="120"/>
      <c r="E22" s="120"/>
      <c r="F22" s="120"/>
      <c r="G22" s="120"/>
      <c r="H22" s="120"/>
    </row>
    <row r="23" spans="1:8">
      <c r="A23" s="104" t="s">
        <v>31</v>
      </c>
      <c r="B23" s="63">
        <v>31.483864844343199</v>
      </c>
      <c r="C23" s="63">
        <v>29.035885167464102</v>
      </c>
      <c r="D23" s="120"/>
      <c r="E23" s="120"/>
      <c r="F23" s="120"/>
      <c r="G23" s="120"/>
      <c r="H23" s="120"/>
    </row>
    <row r="24" spans="1:8">
      <c r="A24" s="104" t="s">
        <v>32</v>
      </c>
      <c r="B24" s="63">
        <v>30.7807670614777</v>
      </c>
      <c r="C24" s="63">
        <v>29.5643015521064</v>
      </c>
      <c r="D24" s="120"/>
      <c r="E24" s="120"/>
      <c r="F24" s="120"/>
      <c r="G24" s="120"/>
      <c r="H24" s="120"/>
    </row>
    <row r="25" spans="1:8">
      <c r="A25" s="104" t="s">
        <v>33</v>
      </c>
      <c r="B25" s="63">
        <v>33.024656837824097</v>
      </c>
      <c r="C25" s="63">
        <v>30.168888888888901</v>
      </c>
      <c r="D25" s="120"/>
      <c r="E25" s="120"/>
      <c r="F25" s="120"/>
      <c r="G25" s="120"/>
      <c r="H25" s="120"/>
    </row>
    <row r="26" spans="1:8">
      <c r="A26" s="105" t="s">
        <v>34</v>
      </c>
      <c r="B26" s="106">
        <v>32.116628416440641</v>
      </c>
      <c r="C26" s="106">
        <v>29.205593950139306</v>
      </c>
      <c r="D26" s="121"/>
      <c r="E26" s="121"/>
      <c r="F26" s="121"/>
      <c r="G26" s="121"/>
      <c r="H26" s="121"/>
    </row>
  </sheetData>
  <mergeCells count="4">
    <mergeCell ref="A1:C1"/>
    <mergeCell ref="A3:A4"/>
    <mergeCell ref="B3:B4"/>
    <mergeCell ref="C3:C4"/>
  </mergeCells>
  <printOptions gridLines="1"/>
  <pageMargins left="0.7" right="0.7" top="0.75" bottom="0.75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"/>
  <sheetViews>
    <sheetView zoomScaleNormal="100" workbookViewId="0">
      <selection activeCell="E32" sqref="E32"/>
    </sheetView>
  </sheetViews>
  <sheetFormatPr defaultColWidth="8.88671875" defaultRowHeight="14.4"/>
  <cols>
    <col min="1" max="1" width="23.109375" customWidth="1"/>
    <col min="4" max="4" width="9.109375"/>
  </cols>
  <sheetData>
    <row r="1" spans="1:17" ht="36" customHeight="1">
      <c r="A1" s="346" t="s">
        <v>7</v>
      </c>
      <c r="B1" s="346"/>
      <c r="C1" s="346"/>
      <c r="D1" s="346"/>
      <c r="E1" s="346"/>
      <c r="F1" s="346"/>
      <c r="G1" s="346"/>
    </row>
    <row r="3" spans="1:17" ht="16.5" customHeight="1">
      <c r="A3" s="348" t="s">
        <v>8</v>
      </c>
      <c r="B3" s="348" t="s">
        <v>9</v>
      </c>
      <c r="C3" s="348"/>
      <c r="D3" s="348"/>
      <c r="E3" s="348" t="s">
        <v>10</v>
      </c>
      <c r="F3" s="348"/>
      <c r="G3" s="348"/>
      <c r="J3" s="347" t="s">
        <v>11</v>
      </c>
      <c r="K3" s="347"/>
      <c r="L3" s="347"/>
      <c r="M3" s="347"/>
      <c r="N3" s="347"/>
      <c r="O3" s="347"/>
    </row>
    <row r="4" spans="1:17" ht="25.5" customHeight="1">
      <c r="A4" s="347"/>
      <c r="B4" s="349"/>
      <c r="C4" s="349"/>
      <c r="D4" s="349"/>
      <c r="E4" s="350" t="s">
        <v>12</v>
      </c>
      <c r="F4" s="350"/>
      <c r="G4" s="350"/>
      <c r="J4" s="347"/>
      <c r="K4" s="347"/>
      <c r="L4" s="347"/>
      <c r="M4" s="347"/>
      <c r="N4" s="347"/>
      <c r="O4" s="347"/>
    </row>
    <row r="5" spans="1:17">
      <c r="A5" s="349"/>
      <c r="B5" s="15">
        <v>2019</v>
      </c>
      <c r="C5" s="15">
        <v>2020</v>
      </c>
      <c r="D5" s="15">
        <v>2021</v>
      </c>
      <c r="E5" s="15">
        <v>2019</v>
      </c>
      <c r="F5" s="15">
        <v>2020</v>
      </c>
      <c r="G5" s="15">
        <v>2021</v>
      </c>
      <c r="I5" s="16"/>
      <c r="J5" s="15">
        <v>2016</v>
      </c>
      <c r="K5" s="15">
        <v>2017</v>
      </c>
      <c r="L5" s="15">
        <v>2018</v>
      </c>
      <c r="M5" s="15">
        <v>2019</v>
      </c>
      <c r="N5" s="15">
        <v>2020</v>
      </c>
      <c r="O5" s="15">
        <v>2021</v>
      </c>
    </row>
    <row r="6" spans="1:17">
      <c r="A6" s="17" t="s">
        <v>13</v>
      </c>
      <c r="B6" s="18">
        <v>27241</v>
      </c>
      <c r="C6" s="18">
        <v>26155</v>
      </c>
      <c r="D6" s="18">
        <v>25809</v>
      </c>
      <c r="E6" s="19">
        <f t="shared" ref="E6:E27" si="0">B6/M6*100</f>
        <v>100.34626293881462</v>
      </c>
      <c r="F6" s="19">
        <f t="shared" ref="F6:F27" si="1">C6/N6*100</f>
        <v>99.177157591384798</v>
      </c>
      <c r="G6" s="299">
        <f t="shared" ref="G6:G27" si="2">D6/O6*100</f>
        <v>100.08143322475568</v>
      </c>
      <c r="H6" s="16"/>
      <c r="I6" s="20"/>
      <c r="J6" s="18">
        <v>30303</v>
      </c>
      <c r="K6" s="18">
        <v>29414</v>
      </c>
      <c r="L6" s="18">
        <v>28002</v>
      </c>
      <c r="M6" s="18">
        <v>27147</v>
      </c>
      <c r="N6" s="18">
        <v>26372</v>
      </c>
      <c r="O6" s="292">
        <v>25788</v>
      </c>
    </row>
    <row r="7" spans="1:17">
      <c r="A7" s="17" t="s">
        <v>14</v>
      </c>
      <c r="B7" s="18">
        <v>810</v>
      </c>
      <c r="C7" s="18">
        <v>746</v>
      </c>
      <c r="D7" s="18">
        <v>730</v>
      </c>
      <c r="E7" s="19">
        <f t="shared" si="0"/>
        <v>101.88679245283019</v>
      </c>
      <c r="F7" s="19">
        <f t="shared" si="1"/>
        <v>100.26881720430107</v>
      </c>
      <c r="G7" s="299">
        <f t="shared" si="2"/>
        <v>100.82872928176796</v>
      </c>
      <c r="H7" s="16"/>
      <c r="I7" s="16"/>
      <c r="J7" s="18">
        <v>938</v>
      </c>
      <c r="K7" s="18">
        <v>897</v>
      </c>
      <c r="L7" s="18">
        <v>864</v>
      </c>
      <c r="M7" s="18">
        <v>795</v>
      </c>
      <c r="N7" s="18">
        <v>744</v>
      </c>
      <c r="O7" s="292">
        <v>724</v>
      </c>
    </row>
    <row r="8" spans="1:17">
      <c r="A8" s="17" t="s">
        <v>15</v>
      </c>
      <c r="B8" s="18">
        <v>72657</v>
      </c>
      <c r="C8" s="18">
        <v>67898</v>
      </c>
      <c r="D8" s="18">
        <v>68180</v>
      </c>
      <c r="E8" s="19">
        <f t="shared" si="0"/>
        <v>99.914740301709315</v>
      </c>
      <c r="F8" s="19">
        <f t="shared" si="1"/>
        <v>99.407053862934276</v>
      </c>
      <c r="G8" s="299">
        <f t="shared" si="2"/>
        <v>100.92069036975634</v>
      </c>
      <c r="H8" s="16"/>
      <c r="I8" s="20"/>
      <c r="J8" s="18">
        <v>81348</v>
      </c>
      <c r="K8" s="18">
        <v>78994</v>
      </c>
      <c r="L8" s="18">
        <v>75677</v>
      </c>
      <c r="M8" s="18">
        <v>72719</v>
      </c>
      <c r="N8" s="18">
        <v>68303</v>
      </c>
      <c r="O8" s="292">
        <v>67558</v>
      </c>
    </row>
    <row r="9" spans="1:17">
      <c r="A9" s="17" t="s">
        <v>16</v>
      </c>
      <c r="B9" s="18">
        <v>5188</v>
      </c>
      <c r="C9" s="18">
        <v>5083</v>
      </c>
      <c r="D9" s="18">
        <v>5080</v>
      </c>
      <c r="E9" s="19">
        <f t="shared" si="0"/>
        <v>99.577735124760082</v>
      </c>
      <c r="F9" s="19">
        <f t="shared" si="1"/>
        <v>100.79317866349396</v>
      </c>
      <c r="G9" s="299">
        <f t="shared" si="2"/>
        <v>99.45184025058731</v>
      </c>
      <c r="H9" s="16"/>
      <c r="I9" s="20"/>
      <c r="J9" s="18">
        <v>5536</v>
      </c>
      <c r="K9" s="18">
        <v>5346</v>
      </c>
      <c r="L9" s="18">
        <v>5339</v>
      </c>
      <c r="M9" s="18">
        <v>5210</v>
      </c>
      <c r="N9" s="18">
        <v>5043</v>
      </c>
      <c r="O9" s="292">
        <v>5108</v>
      </c>
    </row>
    <row r="10" spans="1:17">
      <c r="A10" s="17" t="s">
        <v>17</v>
      </c>
      <c r="B10" s="18">
        <v>3975</v>
      </c>
      <c r="C10" s="18">
        <v>3855</v>
      </c>
      <c r="D10" s="18">
        <v>3892</v>
      </c>
      <c r="E10" s="19">
        <f t="shared" si="0"/>
        <v>99.699021820917991</v>
      </c>
      <c r="F10" s="19">
        <f t="shared" si="1"/>
        <v>99.896346203679713</v>
      </c>
      <c r="G10" s="299">
        <f t="shared" si="2"/>
        <v>99.56510616525965</v>
      </c>
      <c r="H10" s="16"/>
      <c r="I10" s="20"/>
      <c r="J10" s="18">
        <v>4166</v>
      </c>
      <c r="K10" s="18">
        <v>4086</v>
      </c>
      <c r="L10" s="18">
        <v>3955</v>
      </c>
      <c r="M10" s="18">
        <v>3987</v>
      </c>
      <c r="N10" s="18">
        <v>3859</v>
      </c>
      <c r="O10" s="292">
        <v>3909</v>
      </c>
    </row>
    <row r="11" spans="1:17">
      <c r="A11" s="17" t="s">
        <v>18</v>
      </c>
      <c r="B11" s="18">
        <v>32731</v>
      </c>
      <c r="C11" s="18">
        <v>31910</v>
      </c>
      <c r="D11" s="18">
        <v>31983</v>
      </c>
      <c r="E11" s="19">
        <f t="shared" si="0"/>
        <v>100</v>
      </c>
      <c r="F11" s="19">
        <f t="shared" si="1"/>
        <v>100.09724269895544</v>
      </c>
      <c r="G11" s="299">
        <f t="shared" si="2"/>
        <v>99.93750585882573</v>
      </c>
      <c r="H11" s="16"/>
      <c r="I11" s="20"/>
      <c r="J11" s="18">
        <v>36790</v>
      </c>
      <c r="K11" s="18">
        <v>35786</v>
      </c>
      <c r="L11" s="18">
        <v>34240</v>
      </c>
      <c r="M11" s="18">
        <v>32731</v>
      </c>
      <c r="N11" s="18">
        <v>31879</v>
      </c>
      <c r="O11" s="292">
        <v>32003</v>
      </c>
    </row>
    <row r="12" spans="1:17">
      <c r="A12" s="17" t="s">
        <v>19</v>
      </c>
      <c r="B12" s="18">
        <v>7865</v>
      </c>
      <c r="C12" s="18">
        <v>7753</v>
      </c>
      <c r="D12" s="18">
        <v>6225</v>
      </c>
      <c r="E12" s="19">
        <f t="shared" si="0"/>
        <v>101.7464424320828</v>
      </c>
      <c r="F12" s="19">
        <f t="shared" si="1"/>
        <v>103.95548404397962</v>
      </c>
      <c r="G12" s="299">
        <f t="shared" si="2"/>
        <v>83.355650776647025</v>
      </c>
      <c r="H12" s="16"/>
      <c r="I12" s="20"/>
      <c r="J12" s="18">
        <v>8646</v>
      </c>
      <c r="K12" s="18">
        <v>8127</v>
      </c>
      <c r="L12" s="18">
        <v>8137</v>
      </c>
      <c r="M12" s="18">
        <v>7730</v>
      </c>
      <c r="N12" s="18">
        <v>7458</v>
      </c>
      <c r="O12" s="292">
        <v>7468</v>
      </c>
    </row>
    <row r="13" spans="1:17">
      <c r="A13" s="17" t="s">
        <v>20</v>
      </c>
      <c r="B13" s="18">
        <v>8361</v>
      </c>
      <c r="C13" s="18">
        <v>8303</v>
      </c>
      <c r="D13" s="18">
        <v>8110</v>
      </c>
      <c r="E13" s="19">
        <f t="shared" si="0"/>
        <v>98.829787234042556</v>
      </c>
      <c r="F13" s="19">
        <f t="shared" si="1"/>
        <v>98.400094809196489</v>
      </c>
      <c r="G13" s="299">
        <f t="shared" si="2"/>
        <v>99.913761241838117</v>
      </c>
      <c r="H13" s="16"/>
      <c r="I13" s="20"/>
      <c r="J13" s="18">
        <v>9566</v>
      </c>
      <c r="K13" s="18">
        <v>9217</v>
      </c>
      <c r="L13" s="18">
        <v>8647</v>
      </c>
      <c r="M13" s="18">
        <v>8460</v>
      </c>
      <c r="N13" s="18">
        <v>8438</v>
      </c>
      <c r="O13" s="292">
        <v>8117</v>
      </c>
    </row>
    <row r="14" spans="1:17">
      <c r="A14" s="17" t="s">
        <v>21</v>
      </c>
      <c r="B14" s="18">
        <v>31035</v>
      </c>
      <c r="C14" s="18">
        <v>29727</v>
      </c>
      <c r="D14" s="18">
        <v>29741</v>
      </c>
      <c r="E14" s="19">
        <f t="shared" si="0"/>
        <v>100.09030218982811</v>
      </c>
      <c r="F14" s="19">
        <f t="shared" si="1"/>
        <v>99.698158768487772</v>
      </c>
      <c r="G14" s="299">
        <f t="shared" si="2"/>
        <v>99.544800348093858</v>
      </c>
      <c r="H14" s="16"/>
      <c r="I14" s="20"/>
      <c r="J14" s="18">
        <v>34056</v>
      </c>
      <c r="K14" s="18">
        <v>32808</v>
      </c>
      <c r="L14" s="18">
        <v>32168</v>
      </c>
      <c r="M14" s="18">
        <v>31007</v>
      </c>
      <c r="N14" s="18">
        <v>29817</v>
      </c>
      <c r="O14" s="292">
        <v>29877</v>
      </c>
    </row>
    <row r="15" spans="1:17">
      <c r="A15" s="17" t="s">
        <v>22</v>
      </c>
      <c r="B15" s="18">
        <v>23621</v>
      </c>
      <c r="C15" s="18">
        <v>22570</v>
      </c>
      <c r="D15" s="18">
        <v>22693</v>
      </c>
      <c r="E15" s="19">
        <f t="shared" si="0"/>
        <v>101.15193559438165</v>
      </c>
      <c r="F15" s="19">
        <f t="shared" si="1"/>
        <v>100.17309484709955</v>
      </c>
      <c r="G15" s="299">
        <f t="shared" si="2"/>
        <v>99.859185918591862</v>
      </c>
      <c r="H15" s="16"/>
      <c r="I15" s="20"/>
      <c r="J15" s="18">
        <v>27167</v>
      </c>
      <c r="K15" s="18">
        <v>26266</v>
      </c>
      <c r="L15" s="18">
        <v>24711</v>
      </c>
      <c r="M15" s="18">
        <v>23352</v>
      </c>
      <c r="N15" s="18">
        <v>22531</v>
      </c>
      <c r="O15" s="292">
        <v>22725</v>
      </c>
      <c r="Q15" s="294"/>
    </row>
    <row r="16" spans="1:17">
      <c r="A16" s="17" t="s">
        <v>23</v>
      </c>
      <c r="B16" s="18">
        <v>6016</v>
      </c>
      <c r="C16" s="18">
        <v>5608</v>
      </c>
      <c r="D16" s="18">
        <v>5552</v>
      </c>
      <c r="E16" s="19">
        <f t="shared" si="0"/>
        <v>99.950157833527157</v>
      </c>
      <c r="F16" s="19">
        <f t="shared" si="1"/>
        <v>99.786476868327398</v>
      </c>
      <c r="G16" s="299">
        <f t="shared" si="2"/>
        <v>100.94545454545454</v>
      </c>
      <c r="H16" s="16"/>
      <c r="I16" s="20"/>
      <c r="J16" s="18">
        <v>6713</v>
      </c>
      <c r="K16" s="18">
        <v>6384</v>
      </c>
      <c r="L16" s="18">
        <v>6094</v>
      </c>
      <c r="M16" s="18">
        <v>6019</v>
      </c>
      <c r="N16" s="18">
        <v>5620</v>
      </c>
      <c r="O16" s="292">
        <v>5500</v>
      </c>
    </row>
    <row r="17" spans="1:15">
      <c r="A17" s="17" t="s">
        <v>24</v>
      </c>
      <c r="B17" s="18">
        <v>9349</v>
      </c>
      <c r="C17" s="18">
        <v>8919</v>
      </c>
      <c r="D17" s="18">
        <v>8710</v>
      </c>
      <c r="E17" s="19">
        <f t="shared" si="0"/>
        <v>100.4189044038668</v>
      </c>
      <c r="F17" s="19">
        <f t="shared" si="1"/>
        <v>99.854455888938645</v>
      </c>
      <c r="G17" s="299">
        <f t="shared" si="2"/>
        <v>101.2084592145015</v>
      </c>
      <c r="H17" s="16"/>
      <c r="I17" s="20"/>
      <c r="J17" s="18">
        <v>10686</v>
      </c>
      <c r="K17" s="18">
        <v>10398</v>
      </c>
      <c r="L17" s="18">
        <v>9905</v>
      </c>
      <c r="M17" s="18">
        <v>9310</v>
      </c>
      <c r="N17" s="18">
        <v>8932</v>
      </c>
      <c r="O17" s="292">
        <v>8606</v>
      </c>
    </row>
    <row r="18" spans="1:15">
      <c r="A18" s="17" t="s">
        <v>25</v>
      </c>
      <c r="B18" s="18">
        <v>38151</v>
      </c>
      <c r="C18" s="18">
        <v>37259</v>
      </c>
      <c r="D18" s="18">
        <v>36954</v>
      </c>
      <c r="E18" s="19">
        <f t="shared" si="0"/>
        <v>111.38652886047123</v>
      </c>
      <c r="F18" s="19">
        <f t="shared" si="1"/>
        <v>100.43398565960429</v>
      </c>
      <c r="G18" s="299">
        <f t="shared" si="2"/>
        <v>100.57152188112343</v>
      </c>
      <c r="H18" s="16"/>
      <c r="I18" s="20"/>
      <c r="J18" s="18">
        <v>45446</v>
      </c>
      <c r="K18" s="18">
        <v>43567</v>
      </c>
      <c r="L18" s="18">
        <v>41664</v>
      </c>
      <c r="M18" s="18">
        <v>34251</v>
      </c>
      <c r="N18" s="18">
        <v>37098</v>
      </c>
      <c r="O18" s="292">
        <v>36744</v>
      </c>
    </row>
    <row r="19" spans="1:15">
      <c r="A19" s="17" t="s">
        <v>26</v>
      </c>
      <c r="B19" s="18">
        <v>8272</v>
      </c>
      <c r="C19" s="18">
        <v>8030</v>
      </c>
      <c r="D19" s="18">
        <v>8190</v>
      </c>
      <c r="E19" s="19">
        <f t="shared" si="0"/>
        <v>104.86815415821502</v>
      </c>
      <c r="F19" s="19">
        <f t="shared" si="1"/>
        <v>99.099099099099092</v>
      </c>
      <c r="G19" s="299">
        <f t="shared" si="2"/>
        <v>101.19856666254788</v>
      </c>
      <c r="H19" s="16"/>
      <c r="I19" s="20"/>
      <c r="J19" s="18">
        <v>9730</v>
      </c>
      <c r="K19" s="18">
        <v>9280</v>
      </c>
      <c r="L19" s="18">
        <v>8661</v>
      </c>
      <c r="M19" s="18">
        <v>7888</v>
      </c>
      <c r="N19" s="18">
        <v>8103</v>
      </c>
      <c r="O19" s="292">
        <v>8093</v>
      </c>
    </row>
    <row r="20" spans="1:15">
      <c r="A20" s="17" t="s">
        <v>27</v>
      </c>
      <c r="B20" s="18">
        <v>1672</v>
      </c>
      <c r="C20" s="18">
        <v>1459</v>
      </c>
      <c r="D20" s="18">
        <v>1327</v>
      </c>
      <c r="E20" s="19">
        <f t="shared" si="0"/>
        <v>100.96618357487924</v>
      </c>
      <c r="F20" s="19">
        <f t="shared" si="1"/>
        <v>99.319264805990471</v>
      </c>
      <c r="G20" s="299">
        <f t="shared" si="2"/>
        <v>99.924698795180717</v>
      </c>
      <c r="H20" s="16"/>
      <c r="I20" s="20"/>
      <c r="J20" s="18">
        <v>1748</v>
      </c>
      <c r="K20" s="18">
        <v>1789</v>
      </c>
      <c r="L20" s="18">
        <v>1706</v>
      </c>
      <c r="M20" s="18">
        <v>1656</v>
      </c>
      <c r="N20" s="18">
        <v>1469</v>
      </c>
      <c r="O20" s="292">
        <v>1328</v>
      </c>
    </row>
    <row r="21" spans="1:15">
      <c r="A21" s="17" t="s">
        <v>28</v>
      </c>
      <c r="B21" s="18">
        <v>46833</v>
      </c>
      <c r="C21" s="18">
        <v>44954</v>
      </c>
      <c r="D21" s="18">
        <v>42896</v>
      </c>
      <c r="E21" s="19">
        <f t="shared" si="0"/>
        <v>99.56629887110148</v>
      </c>
      <c r="F21" s="19">
        <f t="shared" si="1"/>
        <v>99.676274944567623</v>
      </c>
      <c r="G21" s="299">
        <f t="shared" si="2"/>
        <v>99.890552592972085</v>
      </c>
      <c r="H21" s="16"/>
      <c r="I21" s="20"/>
      <c r="J21" s="18">
        <v>50901</v>
      </c>
      <c r="K21" s="18">
        <v>50338</v>
      </c>
      <c r="L21" s="18">
        <v>48097</v>
      </c>
      <c r="M21" s="18">
        <v>47037</v>
      </c>
      <c r="N21" s="18">
        <v>45100</v>
      </c>
      <c r="O21" s="292">
        <v>42943</v>
      </c>
    </row>
    <row r="22" spans="1:15">
      <c r="A22" s="17" t="s">
        <v>29</v>
      </c>
      <c r="B22" s="18">
        <v>27535</v>
      </c>
      <c r="C22" s="18">
        <v>26374</v>
      </c>
      <c r="D22" s="18">
        <v>26218</v>
      </c>
      <c r="E22" s="19">
        <f t="shared" si="0"/>
        <v>100.55508892378484</v>
      </c>
      <c r="F22" s="19">
        <f t="shared" si="1"/>
        <v>100.45324700057132</v>
      </c>
      <c r="G22" s="299">
        <f t="shared" si="2"/>
        <v>101.26689841637697</v>
      </c>
      <c r="H22" s="16"/>
      <c r="I22" s="20"/>
      <c r="J22" s="18">
        <v>30828</v>
      </c>
      <c r="K22" s="18">
        <v>29947</v>
      </c>
      <c r="L22" s="18">
        <v>28731</v>
      </c>
      <c r="M22" s="18">
        <v>27383</v>
      </c>
      <c r="N22" s="18">
        <v>26255</v>
      </c>
      <c r="O22" s="292">
        <v>25890</v>
      </c>
    </row>
    <row r="23" spans="1:15">
      <c r="A23" s="17" t="s">
        <v>30</v>
      </c>
      <c r="B23" s="18">
        <v>3824</v>
      </c>
      <c r="C23" s="18">
        <v>3934</v>
      </c>
      <c r="D23" s="18">
        <v>3636</v>
      </c>
      <c r="E23" s="19">
        <f t="shared" si="0"/>
        <v>105.22839845899834</v>
      </c>
      <c r="F23" s="19">
        <f t="shared" si="1"/>
        <v>102.47460276113571</v>
      </c>
      <c r="G23" s="299">
        <f t="shared" si="2"/>
        <v>101.05614230127848</v>
      </c>
      <c r="H23" s="16"/>
      <c r="I23" s="20"/>
      <c r="J23" s="18">
        <v>4144</v>
      </c>
      <c r="K23" s="18">
        <v>4059</v>
      </c>
      <c r="L23" s="18">
        <v>3953</v>
      </c>
      <c r="M23" s="18">
        <v>3634</v>
      </c>
      <c r="N23" s="18">
        <v>3839</v>
      </c>
      <c r="O23" s="292">
        <v>3598</v>
      </c>
    </row>
    <row r="24" spans="1:15">
      <c r="A24" s="17" t="s">
        <v>31</v>
      </c>
      <c r="B24" s="18">
        <v>12672</v>
      </c>
      <c r="C24" s="18">
        <v>11907</v>
      </c>
      <c r="D24" s="18">
        <v>12433</v>
      </c>
      <c r="E24" s="19">
        <f t="shared" si="0"/>
        <v>94.89291598023064</v>
      </c>
      <c r="F24" s="19">
        <f t="shared" si="1"/>
        <v>100.16825103053758</v>
      </c>
      <c r="G24" s="299">
        <f t="shared" si="2"/>
        <v>107.88788615064213</v>
      </c>
      <c r="H24" s="16"/>
      <c r="I24" s="20"/>
      <c r="J24" s="18">
        <v>15220</v>
      </c>
      <c r="K24" s="18">
        <v>14888</v>
      </c>
      <c r="L24" s="18">
        <v>14242</v>
      </c>
      <c r="M24" s="18">
        <v>13354</v>
      </c>
      <c r="N24" s="18">
        <v>11887</v>
      </c>
      <c r="O24" s="292">
        <v>11524</v>
      </c>
    </row>
    <row r="25" spans="1:15">
      <c r="A25" s="17" t="s">
        <v>32</v>
      </c>
      <c r="B25" s="18">
        <v>38047</v>
      </c>
      <c r="C25" s="18">
        <v>36708</v>
      </c>
      <c r="D25" s="18">
        <v>36606</v>
      </c>
      <c r="E25" s="19">
        <f t="shared" si="0"/>
        <v>99.934334944316021</v>
      </c>
      <c r="F25" s="19">
        <f t="shared" si="1"/>
        <v>99.975488193479862</v>
      </c>
      <c r="G25" s="299">
        <f t="shared" si="2"/>
        <v>100.87632275132275</v>
      </c>
      <c r="H25" s="16"/>
      <c r="I25" s="20"/>
      <c r="J25" s="18">
        <v>41516</v>
      </c>
      <c r="K25" s="18">
        <v>41437</v>
      </c>
      <c r="L25" s="18">
        <v>39978</v>
      </c>
      <c r="M25" s="18">
        <v>38072</v>
      </c>
      <c r="N25" s="18">
        <v>36717</v>
      </c>
      <c r="O25" s="292">
        <v>36288</v>
      </c>
    </row>
    <row r="26" spans="1:15">
      <c r="A26" s="17" t="s">
        <v>33</v>
      </c>
      <c r="B26" s="18">
        <v>8555</v>
      </c>
      <c r="C26" s="18">
        <v>8065</v>
      </c>
      <c r="D26" s="18">
        <v>7883</v>
      </c>
      <c r="E26" s="19">
        <f t="shared" si="0"/>
        <v>102.32029661523741</v>
      </c>
      <c r="F26" s="19">
        <f t="shared" si="1"/>
        <v>102.60814249363868</v>
      </c>
      <c r="G26" s="299">
        <f t="shared" si="2"/>
        <v>101.24582584125352</v>
      </c>
      <c r="H26" s="16"/>
      <c r="I26" s="20"/>
      <c r="J26" s="18">
        <v>10180</v>
      </c>
      <c r="K26" s="18">
        <v>9883</v>
      </c>
      <c r="L26" s="18">
        <v>8983</v>
      </c>
      <c r="M26" s="18">
        <v>8361</v>
      </c>
      <c r="N26" s="18">
        <v>7860</v>
      </c>
      <c r="O26" s="292">
        <v>7786</v>
      </c>
    </row>
    <row r="27" spans="1:15">
      <c r="A27" s="21" t="s">
        <v>34</v>
      </c>
      <c r="B27" s="22">
        <v>414410</v>
      </c>
      <c r="C27" s="22">
        <v>397217</v>
      </c>
      <c r="D27" s="22">
        <v>392848</v>
      </c>
      <c r="E27" s="23">
        <f t="shared" si="0"/>
        <v>101.05022396812508</v>
      </c>
      <c r="F27" s="23">
        <f t="shared" si="1"/>
        <v>99.973069837210943</v>
      </c>
      <c r="G27" s="300">
        <f t="shared" si="2"/>
        <v>100.32458494753267</v>
      </c>
      <c r="J27" s="22">
        <v>465628</v>
      </c>
      <c r="K27" s="22">
        <v>452911</v>
      </c>
      <c r="L27" s="22">
        <v>433754</v>
      </c>
      <c r="M27" s="22">
        <v>410103</v>
      </c>
      <c r="N27" s="22">
        <v>397324</v>
      </c>
      <c r="O27" s="293">
        <v>391577</v>
      </c>
    </row>
    <row r="31" spans="1:15">
      <c r="B31" s="24"/>
      <c r="C31" s="24"/>
      <c r="D31" s="24"/>
      <c r="E31" s="24"/>
      <c r="F31" s="24"/>
    </row>
  </sheetData>
  <mergeCells count="6">
    <mergeCell ref="A1:G1"/>
    <mergeCell ref="J3:O4"/>
    <mergeCell ref="B3:D4"/>
    <mergeCell ref="A3:A5"/>
    <mergeCell ref="E3:G3"/>
    <mergeCell ref="E4:G4"/>
  </mergeCells>
  <printOptions gridLines="1"/>
  <pageMargins left="0.7" right="0.7" top="0.75" bottom="0.75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93"/>
  <sheetViews>
    <sheetView zoomScaleNormal="100" workbookViewId="0">
      <selection activeCell="G60" sqref="G60:H62"/>
    </sheetView>
  </sheetViews>
  <sheetFormatPr defaultColWidth="8.88671875" defaultRowHeight="14.4"/>
  <cols>
    <col min="2" max="2" width="11.33203125" bestFit="1" customWidth="1"/>
    <col min="3" max="3" width="10.44140625" customWidth="1"/>
    <col min="6" max="6" width="10.44140625" customWidth="1"/>
  </cols>
  <sheetData>
    <row r="1" spans="1:25" ht="46.5" customHeight="1">
      <c r="A1" s="346" t="s">
        <v>151</v>
      </c>
      <c r="B1" s="346"/>
      <c r="C1" s="346"/>
      <c r="D1" s="346"/>
      <c r="E1" s="346"/>
    </row>
    <row r="3" spans="1:25" ht="15.75" customHeight="1">
      <c r="A3" s="383" t="s">
        <v>152</v>
      </c>
      <c r="B3" s="383" t="s">
        <v>150</v>
      </c>
      <c r="C3" s="383" t="s">
        <v>149</v>
      </c>
      <c r="D3" s="383" t="s">
        <v>150</v>
      </c>
      <c r="E3" s="383" t="s">
        <v>149</v>
      </c>
    </row>
    <row r="4" spans="1:25" ht="15.75" customHeight="1">
      <c r="A4" s="394"/>
      <c r="B4" s="394"/>
      <c r="C4" s="394"/>
      <c r="D4" s="394"/>
      <c r="E4" s="394"/>
    </row>
    <row r="5" spans="1:25" ht="31.5" customHeight="1">
      <c r="A5" s="384"/>
      <c r="B5" s="384"/>
      <c r="C5" s="384"/>
      <c r="D5" s="384"/>
      <c r="E5" s="384"/>
      <c r="Y5" s="42"/>
    </row>
    <row r="6" spans="1:25">
      <c r="A6" s="18" t="s">
        <v>153</v>
      </c>
      <c r="B6" s="18"/>
      <c r="C6" s="18"/>
      <c r="D6" s="63">
        <v>0</v>
      </c>
      <c r="E6" s="63">
        <v>0</v>
      </c>
      <c r="G6" s="107"/>
    </row>
    <row r="7" spans="1:25">
      <c r="A7" s="18" t="s">
        <v>154</v>
      </c>
      <c r="B7" s="18">
        <v>2</v>
      </c>
      <c r="C7" s="18">
        <v>1</v>
      </c>
      <c r="D7" s="63">
        <v>6.3181172010740797E-4</v>
      </c>
      <c r="E7" s="63">
        <v>1.3072920751954402E-3</v>
      </c>
      <c r="G7" s="107"/>
      <c r="H7" s="107"/>
    </row>
    <row r="8" spans="1:25">
      <c r="A8" s="18" t="s">
        <v>155</v>
      </c>
      <c r="B8" s="18">
        <v>5</v>
      </c>
      <c r="C8" s="18">
        <v>3</v>
      </c>
      <c r="D8" s="63">
        <v>1.5795293002685202E-3</v>
      </c>
      <c r="E8" s="63">
        <v>3.9218762255863199E-3</v>
      </c>
      <c r="G8" s="107"/>
      <c r="H8" s="107"/>
    </row>
    <row r="9" spans="1:25">
      <c r="A9" s="18" t="s">
        <v>156</v>
      </c>
      <c r="B9" s="18">
        <v>68</v>
      </c>
      <c r="C9" s="18">
        <v>15</v>
      </c>
      <c r="D9" s="63">
        <v>2.1481598483651873E-2</v>
      </c>
      <c r="E9" s="63">
        <v>1.9609381127931601E-2</v>
      </c>
      <c r="G9" s="107"/>
      <c r="H9" s="107"/>
    </row>
    <row r="10" spans="1:25">
      <c r="A10" s="18" t="s">
        <v>157</v>
      </c>
      <c r="B10" s="18">
        <v>148</v>
      </c>
      <c r="C10" s="18">
        <v>26</v>
      </c>
      <c r="D10" s="63">
        <v>4.6754067287948189E-2</v>
      </c>
      <c r="E10" s="63">
        <v>3.3989593955081443E-2</v>
      </c>
      <c r="G10" s="107"/>
      <c r="H10" s="107"/>
    </row>
    <row r="11" spans="1:25">
      <c r="A11" s="18" t="s">
        <v>158</v>
      </c>
      <c r="B11" s="18">
        <v>363</v>
      </c>
      <c r="C11" s="18">
        <v>97</v>
      </c>
      <c r="D11" s="63">
        <v>0.11467382719949455</v>
      </c>
      <c r="E11" s="63">
        <v>0.12680733129395771</v>
      </c>
      <c r="G11" s="107"/>
      <c r="H11" s="107"/>
    </row>
    <row r="12" spans="1:25">
      <c r="A12" s="18" t="s">
        <v>159</v>
      </c>
      <c r="B12" s="18">
        <v>694</v>
      </c>
      <c r="C12" s="18">
        <v>196</v>
      </c>
      <c r="D12" s="63">
        <v>0.21923866687727059</v>
      </c>
      <c r="E12" s="63">
        <v>0.25622924673830627</v>
      </c>
      <c r="G12" s="107"/>
      <c r="H12" s="107"/>
    </row>
    <row r="13" spans="1:25">
      <c r="A13" s="18" t="s">
        <v>160</v>
      </c>
      <c r="B13" s="18">
        <v>1220</v>
      </c>
      <c r="C13" s="18">
        <v>401</v>
      </c>
      <c r="D13" s="63">
        <v>0.38540514926551889</v>
      </c>
      <c r="E13" s="63">
        <v>0.52422412215337144</v>
      </c>
      <c r="G13" s="107"/>
      <c r="H13" s="107"/>
    </row>
    <row r="14" spans="1:25">
      <c r="A14" s="18" t="s">
        <v>161</v>
      </c>
      <c r="B14" s="18">
        <v>1906</v>
      </c>
      <c r="C14" s="18">
        <v>841</v>
      </c>
      <c r="D14" s="63">
        <v>0.60211656926235979</v>
      </c>
      <c r="E14" s="63">
        <v>1.0994326352393651</v>
      </c>
      <c r="G14" s="107"/>
      <c r="H14" s="107"/>
    </row>
    <row r="15" spans="1:25">
      <c r="A15" s="18" t="s">
        <v>162</v>
      </c>
      <c r="B15" s="18">
        <v>2582</v>
      </c>
      <c r="C15" s="18">
        <v>1408</v>
      </c>
      <c r="D15" s="63">
        <v>0.81566893065866375</v>
      </c>
      <c r="E15" s="63">
        <v>1.8406672418751797</v>
      </c>
      <c r="G15" s="107"/>
      <c r="H15" s="107"/>
    </row>
    <row r="16" spans="1:25">
      <c r="A16" s="18" t="s">
        <v>163</v>
      </c>
      <c r="B16" s="18">
        <v>3323</v>
      </c>
      <c r="C16" s="18">
        <v>1844</v>
      </c>
      <c r="D16" s="63">
        <v>1.0497551729584584</v>
      </c>
      <c r="E16" s="63">
        <v>2.4106465866603917</v>
      </c>
      <c r="G16" s="107"/>
      <c r="H16" s="107"/>
    </row>
    <row r="17" spans="1:8">
      <c r="A17" s="18" t="s">
        <v>164</v>
      </c>
      <c r="B17" s="18">
        <v>4048</v>
      </c>
      <c r="C17" s="18">
        <v>2441</v>
      </c>
      <c r="D17" s="63">
        <v>1.2787869214973939</v>
      </c>
      <c r="E17" s="63">
        <v>3.1910999555520694</v>
      </c>
      <c r="G17" s="107"/>
      <c r="H17" s="107"/>
    </row>
    <row r="18" spans="1:8">
      <c r="A18" s="18" t="s">
        <v>165</v>
      </c>
      <c r="B18" s="18">
        <v>5126</v>
      </c>
      <c r="C18" s="18">
        <v>3080</v>
      </c>
      <c r="D18" s="63">
        <v>1.6193334386352867</v>
      </c>
      <c r="E18" s="63">
        <v>4.0264595916019559</v>
      </c>
      <c r="G18" s="107"/>
      <c r="H18" s="107"/>
    </row>
    <row r="19" spans="1:8">
      <c r="A19" s="18" t="s">
        <v>166</v>
      </c>
      <c r="B19" s="18">
        <v>6600</v>
      </c>
      <c r="C19" s="18">
        <v>3392</v>
      </c>
      <c r="D19" s="63">
        <v>2.0849786763544462</v>
      </c>
      <c r="E19" s="63">
        <v>4.4343347190629334</v>
      </c>
      <c r="G19" s="107"/>
      <c r="H19" s="107"/>
    </row>
    <row r="20" spans="1:8">
      <c r="A20" s="18" t="s">
        <v>167</v>
      </c>
      <c r="B20" s="18">
        <v>8144</v>
      </c>
      <c r="C20" s="18">
        <v>3942</v>
      </c>
      <c r="D20" s="63">
        <v>2.5727373242773655</v>
      </c>
      <c r="E20" s="63">
        <v>5.1533453604204249</v>
      </c>
      <c r="G20" s="107"/>
      <c r="H20" s="107"/>
    </row>
    <row r="21" spans="1:8">
      <c r="A21" s="18" t="s">
        <v>168</v>
      </c>
      <c r="B21" s="18">
        <v>10624</v>
      </c>
      <c r="C21" s="18">
        <v>4382</v>
      </c>
      <c r="D21" s="63">
        <v>3.3561838572105511</v>
      </c>
      <c r="E21" s="63">
        <v>5.728553873506419</v>
      </c>
      <c r="G21" s="107"/>
      <c r="H21" s="107"/>
    </row>
    <row r="22" spans="1:8">
      <c r="A22" s="18" t="s">
        <v>169</v>
      </c>
      <c r="B22" s="18">
        <v>13482</v>
      </c>
      <c r="C22" s="18">
        <v>4542</v>
      </c>
      <c r="D22" s="63">
        <v>4.2590428052440368</v>
      </c>
      <c r="E22" s="63">
        <v>5.937720605537689</v>
      </c>
      <c r="G22" s="107"/>
      <c r="H22" s="107"/>
    </row>
    <row r="23" spans="1:8">
      <c r="A23" s="18" t="s">
        <v>170</v>
      </c>
      <c r="B23" s="18">
        <v>16384</v>
      </c>
      <c r="C23" s="18">
        <v>4768</v>
      </c>
      <c r="D23" s="63">
        <v>5.1758016111198861</v>
      </c>
      <c r="E23" s="63">
        <v>6.2331686145318592</v>
      </c>
      <c r="G23" s="107"/>
      <c r="H23" s="107"/>
    </row>
    <row r="24" spans="1:8">
      <c r="A24" s="18" t="s">
        <v>171</v>
      </c>
      <c r="B24" s="18">
        <v>19355</v>
      </c>
      <c r="C24" s="18">
        <v>4751</v>
      </c>
      <c r="D24" s="63">
        <v>6.1143579213394412</v>
      </c>
      <c r="E24" s="63">
        <v>6.2109446492535367</v>
      </c>
      <c r="G24" s="107"/>
      <c r="H24" s="107"/>
    </row>
    <row r="25" spans="1:8">
      <c r="A25" s="18" t="s">
        <v>172</v>
      </c>
      <c r="B25" s="18">
        <v>21943</v>
      </c>
      <c r="C25" s="18">
        <v>4771</v>
      </c>
      <c r="D25" s="63">
        <v>6.9319222871584261</v>
      </c>
      <c r="E25" s="63">
        <v>6.2370904907574447</v>
      </c>
      <c r="G25" s="107"/>
      <c r="H25" s="107"/>
    </row>
    <row r="26" spans="1:8">
      <c r="A26" s="18" t="s">
        <v>173</v>
      </c>
      <c r="B26" s="18">
        <v>23329</v>
      </c>
      <c r="C26" s="18">
        <v>4690</v>
      </c>
      <c r="D26" s="63">
        <v>7.3697678091928607</v>
      </c>
      <c r="E26" s="63">
        <v>6.1311998326666144</v>
      </c>
      <c r="G26" s="107"/>
      <c r="H26" s="107"/>
    </row>
    <row r="27" spans="1:8">
      <c r="A27" s="18" t="s">
        <v>174</v>
      </c>
      <c r="B27" s="18">
        <v>24258</v>
      </c>
      <c r="C27" s="18">
        <v>4785</v>
      </c>
      <c r="D27" s="63">
        <v>7.6632443531827521</v>
      </c>
      <c r="E27" s="63">
        <v>6.2553925798101817</v>
      </c>
      <c r="G27" s="107"/>
      <c r="H27" s="107"/>
    </row>
    <row r="28" spans="1:8">
      <c r="A28" s="18" t="s">
        <v>175</v>
      </c>
      <c r="B28" s="18">
        <v>23403</v>
      </c>
      <c r="C28" s="18">
        <v>4304</v>
      </c>
      <c r="D28" s="63">
        <v>7.3931448428368354</v>
      </c>
      <c r="E28" s="63">
        <v>5.6265850916411742</v>
      </c>
      <c r="G28" s="107"/>
      <c r="H28" s="107"/>
    </row>
    <row r="29" spans="1:8">
      <c r="A29" s="18" t="s">
        <v>176</v>
      </c>
      <c r="B29" s="18">
        <v>22660</v>
      </c>
      <c r="C29" s="18">
        <v>4294</v>
      </c>
      <c r="D29" s="63">
        <v>7.1584267888169322</v>
      </c>
      <c r="E29" s="63">
        <v>5.6135121708892202</v>
      </c>
      <c r="G29" s="107"/>
      <c r="H29" s="107"/>
    </row>
    <row r="30" spans="1:8">
      <c r="A30" s="18" t="s">
        <v>177</v>
      </c>
      <c r="B30" s="18">
        <v>22085</v>
      </c>
      <c r="C30" s="18">
        <v>3685</v>
      </c>
      <c r="D30" s="63">
        <v>6.9767809192860533</v>
      </c>
      <c r="E30" s="63">
        <v>4.817371297095197</v>
      </c>
      <c r="G30" s="107"/>
      <c r="H30" s="107"/>
    </row>
    <row r="31" spans="1:8">
      <c r="A31" s="18" t="s">
        <v>178</v>
      </c>
      <c r="B31" s="18">
        <v>19373</v>
      </c>
      <c r="C31" s="18">
        <v>3254</v>
      </c>
      <c r="D31" s="63">
        <v>6.1200442268204078</v>
      </c>
      <c r="E31" s="63">
        <v>4.253928412685962</v>
      </c>
      <c r="G31" s="107"/>
      <c r="H31" s="107"/>
    </row>
    <row r="32" spans="1:8">
      <c r="A32" s="18" t="s">
        <v>179</v>
      </c>
      <c r="B32" s="18">
        <v>16695</v>
      </c>
      <c r="C32" s="18">
        <v>2743</v>
      </c>
      <c r="D32" s="63">
        <v>5.2740483335965882</v>
      </c>
      <c r="E32" s="63">
        <v>3.5859021622610925</v>
      </c>
      <c r="G32" s="107"/>
      <c r="H32" s="107"/>
    </row>
    <row r="33" spans="1:8">
      <c r="A33" s="18" t="s">
        <v>180</v>
      </c>
      <c r="B33" s="18">
        <v>14155</v>
      </c>
      <c r="C33" s="18">
        <v>2275</v>
      </c>
      <c r="D33" s="63">
        <v>4.4716474490601801</v>
      </c>
      <c r="E33" s="63">
        <v>2.9740894710696262</v>
      </c>
      <c r="G33" s="107"/>
      <c r="H33" s="107"/>
    </row>
    <row r="34" spans="1:8">
      <c r="A34" s="18" t="s">
        <v>181</v>
      </c>
      <c r="B34" s="18">
        <v>11085</v>
      </c>
      <c r="C34" s="18">
        <v>1815</v>
      </c>
      <c r="D34" s="63">
        <v>3.5018164586953087</v>
      </c>
      <c r="E34" s="63">
        <v>2.3727351164797241</v>
      </c>
      <c r="G34" s="107"/>
      <c r="H34" s="107"/>
    </row>
    <row r="35" spans="1:8">
      <c r="A35" s="18" t="s">
        <v>182</v>
      </c>
      <c r="B35" s="18">
        <v>8241</v>
      </c>
      <c r="C35" s="18">
        <v>1436</v>
      </c>
      <c r="D35" s="63">
        <v>2.6033801927025748</v>
      </c>
      <c r="E35" s="63">
        <v>1.8772714199806522</v>
      </c>
      <c r="G35" s="107"/>
      <c r="H35" s="107"/>
    </row>
    <row r="36" spans="1:8">
      <c r="A36" s="18" t="s">
        <v>183</v>
      </c>
      <c r="B36" s="18">
        <v>5599</v>
      </c>
      <c r="C36" s="18">
        <v>897</v>
      </c>
      <c r="D36" s="63">
        <v>1.7687569104406886</v>
      </c>
      <c r="E36" s="63">
        <v>1.1726409914503098</v>
      </c>
      <c r="G36" s="107"/>
      <c r="H36" s="107"/>
    </row>
    <row r="37" spans="1:8">
      <c r="A37" s="18" t="s">
        <v>184</v>
      </c>
      <c r="B37" s="18">
        <v>3721</v>
      </c>
      <c r="C37" s="18">
        <v>615</v>
      </c>
      <c r="D37" s="63">
        <v>1.1754857052598326</v>
      </c>
      <c r="E37" s="63">
        <v>0.80398462624519573</v>
      </c>
      <c r="G37" s="107"/>
      <c r="H37" s="107"/>
    </row>
    <row r="38" spans="1:8">
      <c r="A38" s="18" t="s">
        <v>185</v>
      </c>
      <c r="B38" s="18">
        <v>2325</v>
      </c>
      <c r="C38" s="18">
        <v>363</v>
      </c>
      <c r="D38" s="63">
        <v>0.7344811246248617</v>
      </c>
      <c r="E38" s="63">
        <v>0.47454702329594478</v>
      </c>
      <c r="G38" s="107"/>
      <c r="H38" s="107"/>
    </row>
    <row r="39" spans="1:8">
      <c r="A39" s="18" t="s">
        <v>186</v>
      </c>
      <c r="B39" s="18">
        <v>1382</v>
      </c>
      <c r="C39" s="18">
        <v>194</v>
      </c>
      <c r="D39" s="63">
        <v>0.43658189859421892</v>
      </c>
      <c r="E39" s="63">
        <v>0.25361466258791543</v>
      </c>
      <c r="G39" s="107"/>
      <c r="H39" s="107"/>
    </row>
    <row r="40" spans="1:8">
      <c r="A40" s="18" t="s">
        <v>187</v>
      </c>
      <c r="B40" s="18">
        <v>828</v>
      </c>
      <c r="C40" s="18">
        <v>119</v>
      </c>
      <c r="D40" s="63">
        <v>0.26157005212446693</v>
      </c>
      <c r="E40" s="63">
        <v>0.15556775694825739</v>
      </c>
      <c r="G40" s="107"/>
      <c r="H40" s="107"/>
    </row>
    <row r="41" spans="1:8">
      <c r="A41" s="18" t="s">
        <v>188</v>
      </c>
      <c r="B41" s="18">
        <v>540</v>
      </c>
      <c r="C41" s="18">
        <v>60</v>
      </c>
      <c r="D41" s="63">
        <v>0.17058916442900016</v>
      </c>
      <c r="E41" s="63">
        <v>7.8437524511726406E-2</v>
      </c>
      <c r="G41" s="107"/>
      <c r="H41" s="107"/>
    </row>
    <row r="42" spans="1:8">
      <c r="A42" s="18" t="s">
        <v>189</v>
      </c>
      <c r="B42" s="18">
        <v>323</v>
      </c>
      <c r="C42" s="18">
        <v>29</v>
      </c>
      <c r="D42" s="63">
        <v>0.10203759279734639</v>
      </c>
      <c r="E42" s="63">
        <v>3.7911470180667768E-2</v>
      </c>
      <c r="G42" s="107"/>
      <c r="H42" s="107"/>
    </row>
    <row r="43" spans="1:8">
      <c r="A43" s="18" t="s">
        <v>190</v>
      </c>
      <c r="B43" s="18">
        <v>173</v>
      </c>
      <c r="C43" s="18">
        <v>8</v>
      </c>
      <c r="D43" s="63">
        <v>5.465171378929079E-2</v>
      </c>
      <c r="E43" s="63">
        <v>1.0458336601563522E-2</v>
      </c>
      <c r="G43" s="107"/>
      <c r="H43" s="107"/>
    </row>
    <row r="44" spans="1:8">
      <c r="A44" s="18" t="s">
        <v>191</v>
      </c>
      <c r="B44" s="18">
        <v>143</v>
      </c>
      <c r="C44" s="18">
        <v>9</v>
      </c>
      <c r="D44" s="63">
        <v>4.5174537987679675E-2</v>
      </c>
      <c r="E44" s="63">
        <v>1.1765628676758962E-2</v>
      </c>
      <c r="G44" s="107"/>
      <c r="H44" s="107"/>
    </row>
    <row r="45" spans="1:8">
      <c r="A45" s="18" t="s">
        <v>192</v>
      </c>
      <c r="B45" s="18">
        <v>86</v>
      </c>
      <c r="C45" s="18">
        <v>9</v>
      </c>
      <c r="D45" s="63">
        <v>2.7167903964618545E-2</v>
      </c>
      <c r="E45" s="63">
        <v>1.1765628676758962E-2</v>
      </c>
      <c r="G45" s="107"/>
      <c r="H45" s="107"/>
    </row>
    <row r="46" spans="1:8">
      <c r="A46" s="18" t="s">
        <v>193</v>
      </c>
      <c r="B46" s="18">
        <v>66</v>
      </c>
      <c r="C46" s="18">
        <v>2</v>
      </c>
      <c r="D46" s="63">
        <v>2.0849786763544466E-2</v>
      </c>
      <c r="E46" s="63">
        <v>2.6145841503908804E-3</v>
      </c>
      <c r="G46" s="107"/>
    </row>
    <row r="47" spans="1:8">
      <c r="A47" s="18" t="s">
        <v>194</v>
      </c>
      <c r="B47" s="18">
        <v>25</v>
      </c>
      <c r="C47" s="18">
        <v>3</v>
      </c>
      <c r="D47" s="63">
        <v>7.8976465013425989E-3</v>
      </c>
      <c r="E47" s="63">
        <v>3.9218762255863199E-3</v>
      </c>
      <c r="G47" s="107"/>
      <c r="H47" s="107"/>
    </row>
    <row r="48" spans="1:8">
      <c r="A48" s="18" t="s">
        <v>195</v>
      </c>
      <c r="B48" s="18">
        <v>15</v>
      </c>
      <c r="C48" s="18"/>
      <c r="D48" s="63">
        <v>4.7385879008055602E-3</v>
      </c>
      <c r="E48" s="63">
        <v>0</v>
      </c>
      <c r="G48" s="107"/>
      <c r="H48" s="107"/>
    </row>
    <row r="49" spans="1:8">
      <c r="A49" s="18" t="s">
        <v>196</v>
      </c>
      <c r="B49" s="18">
        <v>10</v>
      </c>
      <c r="C49" s="18">
        <v>3</v>
      </c>
      <c r="D49" s="63">
        <v>3.1590586005370404E-3</v>
      </c>
      <c r="E49" s="63">
        <v>3.9218762255863199E-3</v>
      </c>
      <c r="G49" s="107"/>
      <c r="H49" s="107"/>
    </row>
    <row r="50" spans="1:8">
      <c r="A50" s="18" t="s">
        <v>197</v>
      </c>
      <c r="B50" s="18">
        <v>4</v>
      </c>
      <c r="C50" s="18"/>
      <c r="D50" s="63">
        <v>1.2636234402148159E-3</v>
      </c>
      <c r="E50" s="63">
        <v>0</v>
      </c>
      <c r="G50" s="107"/>
    </row>
    <row r="51" spans="1:8">
      <c r="A51" s="18" t="s">
        <v>198</v>
      </c>
      <c r="B51" s="18">
        <v>3</v>
      </c>
      <c r="C51" s="18"/>
      <c r="D51" s="63">
        <v>9.4771758016111202E-4</v>
      </c>
      <c r="E51" s="63">
        <v>0</v>
      </c>
    </row>
    <row r="52" spans="1:8">
      <c r="A52" s="18" t="s">
        <v>199</v>
      </c>
      <c r="B52" s="18">
        <v>1</v>
      </c>
      <c r="C52" s="18"/>
      <c r="D52" s="63">
        <v>3.1590586005370399E-4</v>
      </c>
      <c r="E52" s="63">
        <v>0</v>
      </c>
      <c r="G52" s="107"/>
    </row>
    <row r="53" spans="1:8">
      <c r="A53" s="18" t="s">
        <v>200</v>
      </c>
      <c r="B53" s="18"/>
      <c r="C53" s="18"/>
      <c r="D53" s="63">
        <v>0</v>
      </c>
      <c r="E53" s="63">
        <v>0</v>
      </c>
      <c r="G53" s="107"/>
    </row>
    <row r="54" spans="1:8">
      <c r="A54" s="18" t="s">
        <v>201</v>
      </c>
      <c r="B54" s="18">
        <v>1</v>
      </c>
      <c r="C54" s="18"/>
      <c r="D54" s="63">
        <v>3.1590586005370399E-4</v>
      </c>
      <c r="E54" s="63">
        <v>0</v>
      </c>
      <c r="G54" s="107"/>
    </row>
    <row r="55" spans="1:8">
      <c r="A55" s="18" t="s">
        <v>202</v>
      </c>
      <c r="B55" s="18">
        <v>1</v>
      </c>
      <c r="C55" s="18">
        <v>1</v>
      </c>
      <c r="D55" s="63">
        <v>3.1590586005370399E-4</v>
      </c>
      <c r="E55" s="63">
        <v>1.3072920751954402E-3</v>
      </c>
      <c r="G55" s="107"/>
    </row>
    <row r="56" spans="1:8">
      <c r="A56" s="18" t="s">
        <v>203</v>
      </c>
      <c r="B56" s="18">
        <v>2</v>
      </c>
      <c r="C56" s="18"/>
      <c r="D56" s="63">
        <v>6.3181172010740797E-4</v>
      </c>
      <c r="E56" s="63">
        <v>0</v>
      </c>
      <c r="G56" s="107"/>
    </row>
    <row r="57" spans="1:8">
      <c r="A57" s="18" t="s">
        <v>204</v>
      </c>
      <c r="B57" s="18">
        <v>1</v>
      </c>
      <c r="C57" s="18"/>
      <c r="D57" s="63">
        <v>3.1590586005370399E-4</v>
      </c>
      <c r="E57" s="63">
        <v>0</v>
      </c>
    </row>
    <row r="58" spans="1:8">
      <c r="A58" s="18" t="s">
        <v>205</v>
      </c>
      <c r="B58" s="18"/>
      <c r="C58" s="18"/>
      <c r="D58" s="63">
        <v>0</v>
      </c>
      <c r="E58" s="63">
        <v>0</v>
      </c>
    </row>
    <row r="59" spans="1:8">
      <c r="A59" s="18" t="s">
        <v>206</v>
      </c>
      <c r="B59" s="18"/>
      <c r="C59" s="18"/>
      <c r="D59" s="63">
        <v>0</v>
      </c>
      <c r="E59" s="63">
        <v>0</v>
      </c>
      <c r="G59" s="107"/>
    </row>
    <row r="60" spans="1:8">
      <c r="A60" s="122" t="s">
        <v>34</v>
      </c>
      <c r="B60" s="122">
        <v>316550</v>
      </c>
      <c r="C60" s="122">
        <v>76494</v>
      </c>
      <c r="D60" s="123">
        <v>100</v>
      </c>
      <c r="E60" s="123">
        <v>100</v>
      </c>
      <c r="G60" s="55"/>
      <c r="H60" s="55"/>
    </row>
    <row r="61" spans="1:8">
      <c r="B61" s="9"/>
      <c r="F61" s="6"/>
      <c r="G61" s="107"/>
    </row>
    <row r="62" spans="1:8">
      <c r="A62" s="41"/>
      <c r="D62" s="6"/>
    </row>
    <row r="63" spans="1:8">
      <c r="F63" s="124"/>
    </row>
    <row r="64" spans="1:8">
      <c r="A64" s="9"/>
    </row>
    <row r="88" spans="8:8">
      <c r="H88" s="125"/>
    </row>
    <row r="89" spans="8:8">
      <c r="H89" s="126"/>
    </row>
    <row r="90" spans="8:8">
      <c r="H90" s="127"/>
    </row>
    <row r="91" spans="8:8">
      <c r="H91" s="127"/>
    </row>
    <row r="92" spans="8:8">
      <c r="H92" s="127"/>
    </row>
    <row r="93" spans="8:8">
      <c r="H93" s="127"/>
    </row>
  </sheetData>
  <mergeCells count="6">
    <mergeCell ref="A1:E1"/>
    <mergeCell ref="A3:A5"/>
    <mergeCell ref="B3:B5"/>
    <mergeCell ref="C3:C5"/>
    <mergeCell ref="D3:D5"/>
    <mergeCell ref="E3:E5"/>
  </mergeCells>
  <printOptions gridLines="1"/>
  <pageMargins left="0.7" right="0.7" top="0.75" bottom="0.75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7"/>
  <sheetViews>
    <sheetView zoomScaleNormal="100" workbookViewId="0">
      <selection activeCell="B9" sqref="B9"/>
    </sheetView>
  </sheetViews>
  <sheetFormatPr defaultColWidth="8.88671875" defaultRowHeight="14.4"/>
  <cols>
    <col min="1" max="1" width="22.44140625" customWidth="1"/>
    <col min="9" max="9" width="17.33203125" customWidth="1"/>
  </cols>
  <sheetData>
    <row r="1" spans="1:13">
      <c r="A1" s="373" t="s">
        <v>207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</row>
    <row r="3" spans="1:13">
      <c r="A3" s="395" t="s">
        <v>208</v>
      </c>
      <c r="B3" s="354" t="s">
        <v>135</v>
      </c>
      <c r="C3" s="354"/>
      <c r="D3" s="354"/>
      <c r="E3" s="354"/>
      <c r="F3" s="395" t="s">
        <v>34</v>
      </c>
      <c r="I3" s="395" t="s">
        <v>208</v>
      </c>
      <c r="J3" s="354" t="s">
        <v>209</v>
      </c>
      <c r="K3" s="354"/>
      <c r="L3" s="395" t="s">
        <v>34</v>
      </c>
    </row>
    <row r="4" spans="1:13">
      <c r="A4" s="396"/>
      <c r="B4" s="49" t="s">
        <v>127</v>
      </c>
      <c r="C4" s="49" t="s">
        <v>128</v>
      </c>
      <c r="D4" s="49" t="s">
        <v>129</v>
      </c>
      <c r="E4" s="49" t="s">
        <v>130</v>
      </c>
      <c r="F4" s="396"/>
      <c r="I4" s="396"/>
      <c r="J4" s="49" t="s">
        <v>150</v>
      </c>
      <c r="K4" s="49" t="s">
        <v>149</v>
      </c>
      <c r="L4" s="396"/>
    </row>
    <row r="5" spans="1:13">
      <c r="A5" s="17" t="s">
        <v>210</v>
      </c>
      <c r="B5" s="19">
        <v>77.739185348910638</v>
      </c>
      <c r="C5" s="19">
        <v>36.298879499093495</v>
      </c>
      <c r="D5" s="19">
        <v>18.239439230012067</v>
      </c>
      <c r="E5" s="19">
        <v>17.999087498732639</v>
      </c>
      <c r="F5" s="19">
        <v>23.420599692001087</v>
      </c>
      <c r="I5" s="17" t="s">
        <v>210</v>
      </c>
      <c r="J5" s="19">
        <v>18.916396613256701</v>
      </c>
      <c r="K5" s="19">
        <v>42.446686074064047</v>
      </c>
      <c r="L5" s="19">
        <v>23.434981123048601</v>
      </c>
    </row>
    <row r="6" spans="1:13">
      <c r="A6" s="17" t="s">
        <v>211</v>
      </c>
      <c r="B6" s="19">
        <v>19.892642879696872</v>
      </c>
      <c r="C6" s="19">
        <v>49.21881965978779</v>
      </c>
      <c r="D6" s="19">
        <v>40.664884744799409</v>
      </c>
      <c r="E6" s="19">
        <v>37.123593227212815</v>
      </c>
      <c r="F6" s="19">
        <v>42.367709290437801</v>
      </c>
      <c r="I6" s="17" t="s">
        <v>211</v>
      </c>
      <c r="J6" s="19">
        <v>43.330619390424822</v>
      </c>
      <c r="K6" s="19">
        <v>38.304786405795141</v>
      </c>
      <c r="L6" s="19">
        <v>42.36549522095914</v>
      </c>
    </row>
    <row r="7" spans="1:13">
      <c r="A7" s="17" t="s">
        <v>212</v>
      </c>
      <c r="B7" s="19">
        <v>2.3681717713924852</v>
      </c>
      <c r="C7" s="19">
        <v>14.482300841118716</v>
      </c>
      <c r="D7" s="19">
        <v>41.095676025188524</v>
      </c>
      <c r="E7" s="19">
        <v>44.877319274054543</v>
      </c>
      <c r="F7" s="19">
        <v>34.211691017561115</v>
      </c>
      <c r="I7" s="17" t="s">
        <v>212</v>
      </c>
      <c r="J7" s="19">
        <v>37.752983996318477</v>
      </c>
      <c r="K7" s="19">
        <v>19.248527520140815</v>
      </c>
      <c r="L7" s="19">
        <v>34.199523655992266</v>
      </c>
    </row>
    <row r="8" spans="1:13">
      <c r="A8" s="21" t="s">
        <v>34</v>
      </c>
      <c r="B8" s="23">
        <v>100</v>
      </c>
      <c r="C8" s="23">
        <v>100</v>
      </c>
      <c r="D8" s="23">
        <v>100</v>
      </c>
      <c r="E8" s="23">
        <v>100</v>
      </c>
      <c r="F8" s="23">
        <v>100</v>
      </c>
      <c r="I8" s="21" t="s">
        <v>34</v>
      </c>
      <c r="J8" s="23">
        <v>100</v>
      </c>
      <c r="K8" s="23">
        <v>100</v>
      </c>
      <c r="L8" s="23">
        <v>100</v>
      </c>
    </row>
    <row r="14" spans="1:13"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</row>
    <row r="15" spans="1:13"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</row>
    <row r="16" spans="1:13"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</row>
    <row r="17" spans="2:13"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</row>
    <row r="19" spans="2:13">
      <c r="B19" s="107"/>
      <c r="C19" s="107"/>
      <c r="D19" s="107"/>
      <c r="E19" s="107"/>
      <c r="F19" s="107"/>
      <c r="G19" s="107"/>
      <c r="H19" s="107"/>
    </row>
    <row r="20" spans="2:13">
      <c r="B20" s="107"/>
      <c r="C20" s="107"/>
      <c r="D20" s="107"/>
      <c r="E20" s="107"/>
      <c r="F20" s="107"/>
      <c r="G20" s="107"/>
      <c r="H20" s="107"/>
    </row>
    <row r="21" spans="2:13">
      <c r="B21" s="107"/>
      <c r="C21" s="107"/>
      <c r="D21" s="107"/>
      <c r="E21" s="107"/>
      <c r="F21" s="107"/>
      <c r="G21" s="107"/>
      <c r="H21" s="107"/>
    </row>
    <row r="22" spans="2:13"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</row>
    <row r="23" spans="2:13">
      <c r="B23" s="107"/>
      <c r="C23" s="107"/>
      <c r="D23" s="107"/>
      <c r="E23" s="107"/>
      <c r="F23" s="107"/>
      <c r="G23" s="107"/>
      <c r="H23" s="107"/>
    </row>
    <row r="24" spans="2:13">
      <c r="B24" s="107"/>
      <c r="C24" s="107"/>
      <c r="D24" s="107"/>
      <c r="E24" s="107"/>
      <c r="F24" s="107"/>
      <c r="G24" s="107"/>
      <c r="H24" s="107"/>
      <c r="J24" s="107"/>
      <c r="K24" s="107"/>
      <c r="L24" s="107"/>
      <c r="M24" s="107"/>
    </row>
    <row r="25" spans="2:13">
      <c r="B25" s="107"/>
      <c r="C25" s="107"/>
      <c r="D25" s="107"/>
      <c r="E25" s="107"/>
      <c r="F25" s="107"/>
      <c r="H25" s="107"/>
      <c r="J25" s="107"/>
      <c r="K25" s="107"/>
      <c r="L25" s="107"/>
      <c r="M25" s="107"/>
    </row>
    <row r="26" spans="2:13">
      <c r="E26" s="107"/>
      <c r="J26" s="107"/>
      <c r="K26" s="107"/>
      <c r="L26" s="107"/>
      <c r="M26" s="107"/>
    </row>
    <row r="27" spans="2:13">
      <c r="J27" s="107"/>
      <c r="K27" s="107"/>
      <c r="L27" s="107"/>
      <c r="M27" s="107"/>
    </row>
  </sheetData>
  <mergeCells count="7">
    <mergeCell ref="A1:L1"/>
    <mergeCell ref="A3:A4"/>
    <mergeCell ref="F3:F4"/>
    <mergeCell ref="I3:I4"/>
    <mergeCell ref="L3:L4"/>
    <mergeCell ref="B3:E3"/>
    <mergeCell ref="J3:K3"/>
  </mergeCells>
  <printOptions gridLines="1"/>
  <pageMargins left="0.7" right="0.7" top="0.75" bottom="0.75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35"/>
  <sheetViews>
    <sheetView zoomScaleNormal="100" workbookViewId="0">
      <selection activeCell="B19" sqref="B19"/>
    </sheetView>
  </sheetViews>
  <sheetFormatPr defaultColWidth="8.88671875" defaultRowHeight="14.4"/>
  <cols>
    <col min="1" max="1" width="24.88671875" customWidth="1"/>
  </cols>
  <sheetData>
    <row r="1" spans="1:7" ht="36.75" customHeight="1">
      <c r="A1" s="346" t="s">
        <v>213</v>
      </c>
      <c r="B1" s="346"/>
      <c r="C1" s="346"/>
      <c r="D1" s="346"/>
      <c r="E1" s="346"/>
      <c r="F1" s="346"/>
      <c r="G1" s="346"/>
    </row>
    <row r="2" spans="1:7" ht="27.75" customHeight="1"/>
    <row r="3" spans="1:7" ht="16.5" customHeight="1">
      <c r="A3" s="351" t="s">
        <v>208</v>
      </c>
      <c r="B3" s="385" t="s">
        <v>209</v>
      </c>
      <c r="C3" s="385"/>
      <c r="D3" s="385"/>
      <c r="E3" s="385" t="s">
        <v>209</v>
      </c>
      <c r="F3" s="385"/>
      <c r="G3" s="385"/>
    </row>
    <row r="4" spans="1:7">
      <c r="A4" s="353"/>
      <c r="B4" s="49" t="s">
        <v>150</v>
      </c>
      <c r="C4" s="49" t="s">
        <v>149</v>
      </c>
      <c r="D4" s="49" t="s">
        <v>214</v>
      </c>
      <c r="E4" s="49" t="s">
        <v>150</v>
      </c>
      <c r="F4" s="49" t="s">
        <v>149</v>
      </c>
      <c r="G4" s="49" t="s">
        <v>214</v>
      </c>
    </row>
    <row r="5" spans="1:7">
      <c r="A5" s="99" t="s">
        <v>210</v>
      </c>
      <c r="B5" s="292">
        <v>58780</v>
      </c>
      <c r="C5" s="292">
        <v>31349</v>
      </c>
      <c r="D5" s="292">
        <v>90129</v>
      </c>
      <c r="E5" s="308">
        <v>18.916396613256701</v>
      </c>
      <c r="F5" s="308">
        <v>42.446686074064047</v>
      </c>
      <c r="G5" s="308">
        <v>23.434981123048601</v>
      </c>
    </row>
    <row r="6" spans="1:7">
      <c r="A6" s="99" t="s">
        <v>211</v>
      </c>
      <c r="B6" s="292">
        <v>134646</v>
      </c>
      <c r="C6" s="292">
        <v>28291</v>
      </c>
      <c r="D6" s="292">
        <v>162937</v>
      </c>
      <c r="E6" s="308">
        <v>43.330619390424822</v>
      </c>
      <c r="F6" s="308">
        <v>38.304786405795141</v>
      </c>
      <c r="G6" s="308">
        <v>42.36549522095914</v>
      </c>
    </row>
    <row r="7" spans="1:7">
      <c r="A7" s="99" t="s">
        <v>212</v>
      </c>
      <c r="B7" s="292">
        <v>117314</v>
      </c>
      <c r="C7" s="292">
        <v>14216</v>
      </c>
      <c r="D7" s="292">
        <v>131530</v>
      </c>
      <c r="E7" s="308">
        <v>37.752983996318477</v>
      </c>
      <c r="F7" s="308">
        <v>19.248527520140815</v>
      </c>
      <c r="G7" s="308">
        <v>34.199523655992266</v>
      </c>
    </row>
    <row r="8" spans="1:7">
      <c r="A8" s="100" t="s">
        <v>34</v>
      </c>
      <c r="B8" s="297">
        <v>310740</v>
      </c>
      <c r="C8" s="297">
        <v>73856</v>
      </c>
      <c r="D8" s="297">
        <v>384596</v>
      </c>
      <c r="E8" s="309">
        <v>100</v>
      </c>
      <c r="F8" s="309">
        <v>100</v>
      </c>
      <c r="G8" s="309">
        <v>100</v>
      </c>
    </row>
    <row r="13" spans="1:7">
      <c r="B13" s="107"/>
      <c r="C13" s="107"/>
      <c r="D13" s="107"/>
      <c r="E13" s="107"/>
      <c r="F13" s="107"/>
      <c r="G13" s="107"/>
    </row>
    <row r="14" spans="1:7">
      <c r="B14" s="107"/>
      <c r="C14" s="107"/>
      <c r="D14" s="107"/>
      <c r="E14" s="107"/>
      <c r="F14" s="107"/>
      <c r="G14" s="107"/>
    </row>
    <row r="15" spans="1:7">
      <c r="B15" s="107"/>
      <c r="C15" s="107"/>
      <c r="D15" s="107"/>
      <c r="E15" s="107"/>
      <c r="F15" s="107"/>
      <c r="G15" s="107"/>
    </row>
    <row r="16" spans="1:7">
      <c r="B16" s="107"/>
      <c r="C16" s="107"/>
      <c r="D16" s="107"/>
      <c r="E16" s="107"/>
      <c r="F16" s="107"/>
      <c r="G16" s="107"/>
    </row>
    <row r="32" spans="3:8">
      <c r="C32" s="107"/>
      <c r="D32" s="107"/>
      <c r="E32" s="107"/>
      <c r="F32" s="107"/>
      <c r="G32" s="107"/>
      <c r="H32" s="107"/>
    </row>
    <row r="33" spans="3:8">
      <c r="C33" s="107"/>
      <c r="D33" s="107"/>
      <c r="E33" s="107"/>
      <c r="F33" s="107"/>
      <c r="G33" s="107"/>
      <c r="H33" s="107"/>
    </row>
    <row r="34" spans="3:8">
      <c r="C34" s="107"/>
      <c r="D34" s="107"/>
      <c r="E34" s="107"/>
      <c r="F34" s="107"/>
      <c r="G34" s="107"/>
      <c r="H34" s="107"/>
    </row>
    <row r="35" spans="3:8">
      <c r="C35" s="107"/>
      <c r="D35" s="107"/>
      <c r="E35" s="107"/>
      <c r="F35" s="107"/>
      <c r="G35" s="107"/>
      <c r="H35" s="107"/>
    </row>
  </sheetData>
  <mergeCells count="4">
    <mergeCell ref="A1:G1"/>
    <mergeCell ref="A3:A4"/>
    <mergeCell ref="B3:D3"/>
    <mergeCell ref="E3:G3"/>
  </mergeCells>
  <printOptions gridLines="1"/>
  <pageMargins left="0.7" right="0.7" top="0.75" bottom="0.75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24"/>
  <sheetViews>
    <sheetView zoomScaleNormal="100" workbookViewId="0">
      <selection activeCell="M19" sqref="M19"/>
    </sheetView>
  </sheetViews>
  <sheetFormatPr defaultColWidth="8.88671875" defaultRowHeight="14.4"/>
  <cols>
    <col min="1" max="1" width="11.6640625" customWidth="1"/>
    <col min="10" max="10" width="10.44140625" customWidth="1"/>
  </cols>
  <sheetData>
    <row r="1" spans="1:15">
      <c r="A1" s="373" t="s">
        <v>215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78"/>
    </row>
    <row r="3" spans="1:15">
      <c r="A3" s="395" t="s">
        <v>216</v>
      </c>
      <c r="B3" s="354" t="s">
        <v>135</v>
      </c>
      <c r="C3" s="354"/>
      <c r="D3" s="354"/>
      <c r="E3" s="354"/>
      <c r="F3" s="395" t="s">
        <v>34</v>
      </c>
      <c r="G3" s="129"/>
      <c r="J3" s="395" t="s">
        <v>216</v>
      </c>
      <c r="K3" s="354" t="s">
        <v>209</v>
      </c>
      <c r="L3" s="354"/>
      <c r="M3" s="395" t="s">
        <v>34</v>
      </c>
      <c r="N3" s="129"/>
    </row>
    <row r="4" spans="1:15">
      <c r="A4" s="396"/>
      <c r="B4" s="49" t="s">
        <v>127</v>
      </c>
      <c r="C4" s="49" t="s">
        <v>128</v>
      </c>
      <c r="D4" s="49" t="s">
        <v>129</v>
      </c>
      <c r="E4" s="49" t="s">
        <v>130</v>
      </c>
      <c r="F4" s="396"/>
      <c r="G4" s="129"/>
      <c r="J4" s="396"/>
      <c r="K4" s="49" t="s">
        <v>150</v>
      </c>
      <c r="L4" s="49" t="s">
        <v>149</v>
      </c>
      <c r="M4" s="396"/>
      <c r="N4" s="129"/>
    </row>
    <row r="5" spans="1:15">
      <c r="A5" s="17" t="s">
        <v>218</v>
      </c>
      <c r="B5" s="19">
        <v>89.430051813471493</v>
      </c>
      <c r="C5" s="19">
        <v>52.023278877905774</v>
      </c>
      <c r="D5" s="19">
        <v>36.141749682361393</v>
      </c>
      <c r="E5" s="19">
        <v>34.867406048962245</v>
      </c>
      <c r="F5" s="19">
        <v>40.669722412363932</v>
      </c>
      <c r="G5" s="130"/>
      <c r="J5" s="17" t="s">
        <v>218</v>
      </c>
      <c r="K5" s="19">
        <v>44.142215762738694</v>
      </c>
      <c r="L5" s="19">
        <v>26.114410283394722</v>
      </c>
      <c r="M5" s="19">
        <v>40.661331196823106</v>
      </c>
      <c r="N5" s="130"/>
    </row>
    <row r="6" spans="1:15">
      <c r="A6" s="17" t="s">
        <v>219</v>
      </c>
      <c r="B6" s="19">
        <v>10.155440414507771</v>
      </c>
      <c r="C6" s="19">
        <v>47.181141493292067</v>
      </c>
      <c r="D6" s="19">
        <v>61.723166442631708</v>
      </c>
      <c r="E6" s="19">
        <v>58.967193549326112</v>
      </c>
      <c r="F6" s="19">
        <v>57.164683897837584</v>
      </c>
      <c r="G6" s="130"/>
      <c r="J6" s="17" t="s">
        <v>219</v>
      </c>
      <c r="K6" s="19">
        <v>53.62842300663376</v>
      </c>
      <c r="L6" s="19">
        <v>71.979252800120278</v>
      </c>
      <c r="M6" s="19">
        <v>57.171678466821682</v>
      </c>
      <c r="N6" s="130"/>
    </row>
    <row r="7" spans="1:15">
      <c r="A7" s="17" t="s">
        <v>220</v>
      </c>
      <c r="B7" s="19">
        <v>0</v>
      </c>
      <c r="C7" s="19">
        <v>0.30624366533343506</v>
      </c>
      <c r="D7" s="19">
        <v>0.86084666801701448</v>
      </c>
      <c r="E7" s="19">
        <v>2.3112974121619652</v>
      </c>
      <c r="F7" s="19">
        <v>0.85058327773493558</v>
      </c>
      <c r="G7" s="130"/>
      <c r="J7" s="17" t="s">
        <v>220</v>
      </c>
      <c r="K7" s="19">
        <v>0.90728562589037742</v>
      </c>
      <c r="L7" s="19">
        <v>0.61790573554837258</v>
      </c>
      <c r="M7" s="19">
        <v>0.85141093858403949</v>
      </c>
      <c r="N7" s="130"/>
    </row>
    <row r="8" spans="1:15">
      <c r="A8" s="17" t="s">
        <v>221</v>
      </c>
      <c r="B8" s="19">
        <v>0.37996545768566492</v>
      </c>
      <c r="C8" s="19">
        <v>0.45773074533823033</v>
      </c>
      <c r="D8" s="19">
        <v>1.1853904653175464</v>
      </c>
      <c r="E8" s="19">
        <v>3.5280761505545368</v>
      </c>
      <c r="F8" s="19">
        <v>1.2182547590784241</v>
      </c>
      <c r="G8" s="130"/>
      <c r="J8" s="17" t="s">
        <v>221</v>
      </c>
      <c r="K8" s="19">
        <v>1.2339372310880232</v>
      </c>
      <c r="L8" s="19">
        <v>1.1546267759152071</v>
      </c>
      <c r="M8" s="19">
        <v>1.2186236345638586</v>
      </c>
      <c r="N8" s="130"/>
    </row>
    <row r="9" spans="1:15">
      <c r="A9" s="17" t="s">
        <v>222</v>
      </c>
      <c r="B9" s="19">
        <v>3.4542314335060449E-2</v>
      </c>
      <c r="C9" s="19">
        <v>3.1605218130496854E-2</v>
      </c>
      <c r="D9" s="19">
        <v>8.884674167234427E-2</v>
      </c>
      <c r="E9" s="19">
        <v>0.32602683899513868</v>
      </c>
      <c r="F9" s="19">
        <v>9.6755652985128504E-2</v>
      </c>
      <c r="G9" s="130"/>
      <c r="J9" s="17" t="s">
        <v>222</v>
      </c>
      <c r="K9" s="19">
        <v>8.8138373649144522E-2</v>
      </c>
      <c r="L9" s="19">
        <v>0.13380440502142374</v>
      </c>
      <c r="M9" s="19">
        <v>9.695576320731987E-2</v>
      </c>
      <c r="N9" s="130"/>
    </row>
    <row r="10" spans="1:15">
      <c r="A10" s="21" t="s">
        <v>34</v>
      </c>
      <c r="B10" s="23">
        <v>100</v>
      </c>
      <c r="C10" s="23">
        <v>100</v>
      </c>
      <c r="D10" s="23">
        <v>100</v>
      </c>
      <c r="E10" s="23">
        <v>100</v>
      </c>
      <c r="F10" s="23">
        <v>100</v>
      </c>
      <c r="G10" s="131"/>
      <c r="J10" s="21" t="s">
        <v>34</v>
      </c>
      <c r="K10" s="23">
        <v>100</v>
      </c>
      <c r="L10" s="23">
        <v>100</v>
      </c>
      <c r="M10" s="23">
        <v>100</v>
      </c>
      <c r="N10" s="131"/>
    </row>
    <row r="14" spans="1:15">
      <c r="I14" s="107"/>
      <c r="J14" s="107"/>
      <c r="K14" s="107"/>
      <c r="L14" s="107"/>
      <c r="M14" s="107"/>
      <c r="N14" s="107"/>
    </row>
    <row r="15" spans="1:15">
      <c r="B15" s="107"/>
      <c r="C15" s="107"/>
      <c r="D15" s="107"/>
      <c r="E15" s="107"/>
      <c r="F15" s="107"/>
      <c r="G15" s="107"/>
      <c r="I15" s="107"/>
      <c r="J15" s="107"/>
      <c r="K15" s="107"/>
      <c r="L15" s="107"/>
      <c r="M15" s="107"/>
      <c r="N15" s="107"/>
    </row>
    <row r="16" spans="1:15">
      <c r="B16" s="107"/>
      <c r="C16" s="107"/>
      <c r="D16" s="107"/>
      <c r="E16" s="107"/>
      <c r="F16" s="107"/>
      <c r="G16" s="107"/>
      <c r="I16" s="107"/>
      <c r="J16" s="107"/>
      <c r="K16" s="107"/>
      <c r="L16" s="107"/>
      <c r="M16" s="107"/>
      <c r="N16" s="107"/>
      <c r="O16" s="107"/>
    </row>
    <row r="17" spans="2:15">
      <c r="B17" s="107"/>
      <c r="C17" s="107"/>
      <c r="D17" s="107"/>
      <c r="E17" s="107"/>
      <c r="F17" s="107"/>
      <c r="G17" s="107"/>
      <c r="I17" s="107"/>
      <c r="J17" s="107"/>
      <c r="K17" s="107"/>
      <c r="L17" s="107"/>
      <c r="M17" s="107"/>
      <c r="N17" s="107"/>
      <c r="O17" s="107"/>
    </row>
    <row r="18" spans="2:15">
      <c r="I18" s="107"/>
      <c r="J18" s="107"/>
      <c r="K18" s="107"/>
      <c r="L18" s="107"/>
      <c r="M18" s="107"/>
      <c r="N18" s="107"/>
    </row>
    <row r="19" spans="2:15">
      <c r="B19" s="107"/>
      <c r="C19" s="107"/>
      <c r="D19" s="107"/>
      <c r="E19" s="107"/>
      <c r="F19" s="107"/>
      <c r="G19" s="107"/>
      <c r="I19" s="107"/>
      <c r="J19" s="107"/>
      <c r="K19" s="107"/>
      <c r="L19" s="107"/>
      <c r="M19" s="107"/>
      <c r="N19" s="107"/>
      <c r="O19" s="107"/>
    </row>
    <row r="20" spans="2:15"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</row>
    <row r="21" spans="2:15"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</row>
    <row r="22" spans="2:15"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</row>
    <row r="23" spans="2:15"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</row>
    <row r="24" spans="2:15"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</row>
  </sheetData>
  <mergeCells count="7">
    <mergeCell ref="A1:M1"/>
    <mergeCell ref="A3:A4"/>
    <mergeCell ref="F3:F4"/>
    <mergeCell ref="J3:J4"/>
    <mergeCell ref="M3:M4"/>
    <mergeCell ref="B3:E3"/>
    <mergeCell ref="K3:L3"/>
  </mergeCells>
  <printOptions gridLines="1"/>
  <pageMargins left="0.7" right="0.7" top="0.75" bottom="0.75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8"/>
  <sheetViews>
    <sheetView zoomScaleNormal="100" workbookViewId="0">
      <selection sqref="A1:G1"/>
    </sheetView>
  </sheetViews>
  <sheetFormatPr defaultColWidth="8.88671875" defaultRowHeight="14.4"/>
  <sheetData>
    <row r="1" spans="1:7" ht="45" customHeight="1">
      <c r="A1" s="346" t="s">
        <v>223</v>
      </c>
      <c r="B1" s="346"/>
      <c r="C1" s="346"/>
      <c r="D1" s="346"/>
      <c r="E1" s="346"/>
      <c r="F1" s="346"/>
      <c r="G1" s="346"/>
    </row>
    <row r="3" spans="1:7">
      <c r="A3" s="351" t="s">
        <v>216</v>
      </c>
      <c r="B3" s="385" t="s">
        <v>209</v>
      </c>
      <c r="C3" s="385"/>
      <c r="D3" s="385"/>
      <c r="E3" s="385" t="s">
        <v>209</v>
      </c>
      <c r="F3" s="385"/>
      <c r="G3" s="385"/>
    </row>
    <row r="4" spans="1:7">
      <c r="A4" s="353"/>
      <c r="B4" s="49" t="s">
        <v>150</v>
      </c>
      <c r="C4" s="49" t="s">
        <v>149</v>
      </c>
      <c r="D4" s="49" t="s">
        <v>214</v>
      </c>
      <c r="E4" s="49" t="s">
        <v>150</v>
      </c>
      <c r="F4" s="49" t="s">
        <v>149</v>
      </c>
      <c r="G4" s="49" t="s">
        <v>214</v>
      </c>
    </row>
    <row r="5" spans="1:7">
      <c r="A5" s="99" t="s">
        <v>219</v>
      </c>
      <c r="B5" s="292">
        <v>149072</v>
      </c>
      <c r="C5" s="292">
        <v>47877</v>
      </c>
      <c r="D5" s="292">
        <v>196949</v>
      </c>
      <c r="E5" s="308">
        <v>53.62842300663376</v>
      </c>
      <c r="F5" s="308">
        <v>71.979252800120278</v>
      </c>
      <c r="G5" s="308">
        <v>57.171678466821682</v>
      </c>
    </row>
    <row r="6" spans="1:7">
      <c r="A6" s="99" t="s">
        <v>218</v>
      </c>
      <c r="B6" s="292">
        <v>122702</v>
      </c>
      <c r="C6" s="292">
        <v>17371</v>
      </c>
      <c r="D6" s="292">
        <v>140073</v>
      </c>
      <c r="E6" s="308">
        <v>44.142215762738694</v>
      </c>
      <c r="F6" s="308">
        <v>26.114410283394722</v>
      </c>
      <c r="G6" s="308">
        <v>40.661331196823106</v>
      </c>
    </row>
    <row r="7" spans="1:7">
      <c r="A7" s="99" t="s">
        <v>224</v>
      </c>
      <c r="B7" s="292">
        <v>6197</v>
      </c>
      <c r="C7" s="292">
        <v>1268</v>
      </c>
      <c r="D7" s="292">
        <v>7465</v>
      </c>
      <c r="E7" s="308">
        <v>2.2293612306275454</v>
      </c>
      <c r="F7" s="308">
        <v>1.9063369164850033</v>
      </c>
      <c r="G7" s="308">
        <v>2.1669903363552181</v>
      </c>
    </row>
    <row r="8" spans="1:7">
      <c r="A8" s="100" t="s">
        <v>34</v>
      </c>
      <c r="B8" s="297">
        <v>277971</v>
      </c>
      <c r="C8" s="297">
        <v>66516</v>
      </c>
      <c r="D8" s="297">
        <v>344487</v>
      </c>
      <c r="E8" s="309">
        <v>100</v>
      </c>
      <c r="F8" s="309">
        <v>100</v>
      </c>
      <c r="G8" s="309">
        <v>100</v>
      </c>
    </row>
    <row r="23" spans="3:8">
      <c r="C23" s="107"/>
      <c r="D23" s="107"/>
      <c r="E23" s="107"/>
      <c r="F23" s="107"/>
      <c r="G23" s="107"/>
      <c r="H23" s="107"/>
    </row>
    <row r="25" spans="3:8">
      <c r="C25" s="107"/>
      <c r="D25" s="107"/>
      <c r="E25" s="107"/>
      <c r="F25" s="107"/>
      <c r="G25" s="107"/>
      <c r="H25" s="107"/>
    </row>
    <row r="26" spans="3:8">
      <c r="C26" s="107"/>
      <c r="D26" s="107"/>
      <c r="E26" s="107"/>
      <c r="F26" s="107"/>
      <c r="G26" s="107"/>
      <c r="H26" s="107"/>
    </row>
    <row r="27" spans="3:8">
      <c r="C27" s="107"/>
      <c r="D27" s="107"/>
      <c r="E27" s="107"/>
      <c r="F27" s="107"/>
      <c r="G27" s="107"/>
      <c r="H27" s="107"/>
    </row>
    <row r="28" spans="3:8">
      <c r="C28" s="107"/>
      <c r="D28" s="107"/>
      <c r="E28" s="107"/>
      <c r="F28" s="107"/>
      <c r="G28" s="107"/>
      <c r="H28" s="107"/>
    </row>
  </sheetData>
  <mergeCells count="4">
    <mergeCell ref="A1:G1"/>
    <mergeCell ref="A3:A4"/>
    <mergeCell ref="B3:D3"/>
    <mergeCell ref="E3:G3"/>
  </mergeCells>
  <printOptions gridLines="1"/>
  <pageMargins left="0.7" right="0.7" top="0.75" bottom="0.75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31"/>
  <sheetViews>
    <sheetView zoomScaleNormal="100" workbookViewId="0">
      <selection sqref="A1:L1"/>
    </sheetView>
  </sheetViews>
  <sheetFormatPr defaultColWidth="8.88671875" defaultRowHeight="14.4"/>
  <cols>
    <col min="1" max="1" width="14.109375" customWidth="1"/>
    <col min="7" max="7" width="9.109375"/>
    <col min="9" max="9" width="13.6640625" customWidth="1"/>
    <col min="13" max="13" width="9.109375"/>
  </cols>
  <sheetData>
    <row r="1" spans="1:13">
      <c r="A1" s="373" t="s">
        <v>225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78"/>
    </row>
    <row r="3" spans="1:13" ht="22.5" customHeight="1">
      <c r="A3" s="348" t="s">
        <v>226</v>
      </c>
      <c r="B3" s="363" t="s">
        <v>135</v>
      </c>
      <c r="C3" s="363"/>
      <c r="D3" s="363"/>
      <c r="E3" s="363"/>
      <c r="F3" s="348" t="s">
        <v>34</v>
      </c>
      <c r="G3" s="12"/>
      <c r="I3" s="348" t="s">
        <v>226</v>
      </c>
      <c r="J3" s="354" t="s">
        <v>209</v>
      </c>
      <c r="K3" s="354"/>
      <c r="L3" s="395" t="s">
        <v>34</v>
      </c>
      <c r="M3" s="129"/>
    </row>
    <row r="4" spans="1:13">
      <c r="A4" s="349"/>
      <c r="B4" s="48" t="s">
        <v>127</v>
      </c>
      <c r="C4" s="48" t="s">
        <v>128</v>
      </c>
      <c r="D4" s="48" t="s">
        <v>129</v>
      </c>
      <c r="E4" s="48" t="s">
        <v>130</v>
      </c>
      <c r="F4" s="349"/>
      <c r="G4" s="301"/>
      <c r="I4" s="349"/>
      <c r="J4" s="49" t="s">
        <v>150</v>
      </c>
      <c r="K4" s="49" t="s">
        <v>149</v>
      </c>
      <c r="L4" s="396"/>
      <c r="M4" s="312"/>
    </row>
    <row r="5" spans="1:13">
      <c r="A5" s="17" t="s">
        <v>227</v>
      </c>
      <c r="B5" s="19">
        <v>3.3686236766121271</v>
      </c>
      <c r="C5" s="19">
        <v>37.409900754503724</v>
      </c>
      <c r="D5" s="19">
        <v>64.600260561151728</v>
      </c>
      <c r="E5" s="19">
        <v>70.832176480981346</v>
      </c>
      <c r="F5" s="19">
        <v>57.657178006709429</v>
      </c>
      <c r="G5" s="310"/>
      <c r="I5" s="17" t="s">
        <v>227</v>
      </c>
      <c r="J5" s="19">
        <v>64.878664763368832</v>
      </c>
      <c r="K5" s="19">
        <v>27.98458033064858</v>
      </c>
      <c r="L5" s="19">
        <v>57.647107699817724</v>
      </c>
      <c r="M5" s="310"/>
    </row>
    <row r="6" spans="1:13">
      <c r="A6" s="17" t="s">
        <v>228</v>
      </c>
      <c r="B6" s="19">
        <v>27.398139236445303</v>
      </c>
      <c r="C6" s="19">
        <v>20.629381029337406</v>
      </c>
      <c r="D6" s="19">
        <v>12.393504876274552</v>
      </c>
      <c r="E6" s="19">
        <v>9.8891945783588682</v>
      </c>
      <c r="F6" s="19">
        <v>14.404860978295142</v>
      </c>
      <c r="G6" s="310"/>
      <c r="I6" s="17" t="s">
        <v>228</v>
      </c>
      <c r="J6" s="19">
        <v>13.494790691065051</v>
      </c>
      <c r="K6" s="19">
        <v>18.156528189910979</v>
      </c>
      <c r="L6" s="19">
        <v>14.408531233933831</v>
      </c>
      <c r="M6" s="310"/>
    </row>
    <row r="7" spans="1:13">
      <c r="A7" s="17" t="s">
        <v>229</v>
      </c>
      <c r="B7" s="19">
        <v>46.390760346487006</v>
      </c>
      <c r="C7" s="19">
        <v>38.602631344127062</v>
      </c>
      <c r="D7" s="19">
        <v>21.538625930355373</v>
      </c>
      <c r="E7" s="19">
        <v>18.039324566495875</v>
      </c>
      <c r="F7" s="19">
        <v>25.828728567810234</v>
      </c>
      <c r="G7" s="310"/>
      <c r="I7" s="17" t="s">
        <v>229</v>
      </c>
      <c r="J7" s="19">
        <v>19.610642104651237</v>
      </c>
      <c r="K7" s="19">
        <v>51.353857566765583</v>
      </c>
      <c r="L7" s="19">
        <v>25.832584660604578</v>
      </c>
      <c r="M7" s="310"/>
    </row>
    <row r="8" spans="1:13">
      <c r="A8" s="17" t="s">
        <v>230</v>
      </c>
      <c r="B8" s="19">
        <v>20.596727622714148</v>
      </c>
      <c r="C8" s="19">
        <v>2.2317843368596386</v>
      </c>
      <c r="D8" s="19">
        <v>0.59797551382741321</v>
      </c>
      <c r="E8" s="19">
        <v>0.20949544410510107</v>
      </c>
      <c r="F8" s="19">
        <v>1.1452038933314035</v>
      </c>
      <c r="G8" s="310"/>
      <c r="I8" s="17" t="s">
        <v>230</v>
      </c>
      <c r="J8" s="19">
        <v>1.1600643331890788</v>
      </c>
      <c r="K8" s="19">
        <v>1.0902395082662144</v>
      </c>
      <c r="L8" s="19">
        <v>1.146378068476291</v>
      </c>
      <c r="M8" s="310"/>
    </row>
    <row r="9" spans="1:13">
      <c r="A9" s="17" t="s">
        <v>60</v>
      </c>
      <c r="B9" s="19">
        <v>2.2457491177414179</v>
      </c>
      <c r="C9" s="19">
        <v>1.1263025351721676</v>
      </c>
      <c r="D9" s="19">
        <v>0.86963311839093216</v>
      </c>
      <c r="E9" s="19">
        <v>1.02980893005881</v>
      </c>
      <c r="F9" s="19">
        <v>0.96402855385378816</v>
      </c>
      <c r="G9" s="310"/>
      <c r="I9" s="17" t="s">
        <v>60</v>
      </c>
      <c r="J9" s="19">
        <v>0.85583810772579594</v>
      </c>
      <c r="K9" s="19">
        <v>1.4147944044086476</v>
      </c>
      <c r="L9" s="19">
        <v>0.96539833716757628</v>
      </c>
      <c r="M9" s="310"/>
    </row>
    <row r="10" spans="1:13">
      <c r="A10" s="21" t="s">
        <v>34</v>
      </c>
      <c r="B10" s="23">
        <v>100</v>
      </c>
      <c r="C10" s="23">
        <v>100</v>
      </c>
      <c r="D10" s="23">
        <v>100</v>
      </c>
      <c r="E10" s="23">
        <v>100</v>
      </c>
      <c r="F10" s="23">
        <v>100</v>
      </c>
      <c r="G10" s="311"/>
      <c r="I10" s="21" t="s">
        <v>34</v>
      </c>
      <c r="J10" s="23">
        <v>100</v>
      </c>
      <c r="K10" s="23">
        <v>100</v>
      </c>
      <c r="L10" s="23">
        <v>100</v>
      </c>
      <c r="M10" s="311"/>
    </row>
    <row r="11" spans="1:13">
      <c r="G11" s="294"/>
      <c r="M11" s="294"/>
    </row>
    <row r="20" spans="2:14"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spans="2:14"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</row>
    <row r="22" spans="2:14"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</row>
    <row r="23" spans="2:14"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</row>
    <row r="24" spans="2:14"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</row>
    <row r="25" spans="2:14">
      <c r="B25" s="107"/>
      <c r="C25" s="107"/>
      <c r="D25" s="107"/>
      <c r="E25" s="107"/>
      <c r="F25" s="107"/>
      <c r="G25" s="107"/>
    </row>
    <row r="26" spans="2:14">
      <c r="H26" s="107"/>
      <c r="I26" s="107"/>
      <c r="J26" s="107"/>
      <c r="K26" s="107"/>
      <c r="L26" s="107"/>
      <c r="M26" s="107"/>
    </row>
    <row r="27" spans="2:14">
      <c r="H27" s="107"/>
      <c r="I27" s="107"/>
      <c r="J27" s="107"/>
      <c r="K27" s="107"/>
      <c r="L27" s="107"/>
      <c r="M27" s="107"/>
    </row>
    <row r="28" spans="2:14">
      <c r="H28" s="107"/>
      <c r="I28" s="107"/>
      <c r="J28" s="107"/>
      <c r="K28" s="107"/>
      <c r="L28" s="107"/>
      <c r="M28" s="107"/>
    </row>
    <row r="29" spans="2:14">
      <c r="H29" s="107"/>
      <c r="I29" s="107"/>
      <c r="J29" s="107"/>
      <c r="K29" s="107"/>
      <c r="L29" s="107"/>
      <c r="M29" s="107"/>
    </row>
    <row r="30" spans="2:14">
      <c r="H30" s="107"/>
      <c r="I30" s="107"/>
      <c r="J30" s="107"/>
      <c r="K30" s="107"/>
      <c r="L30" s="107"/>
      <c r="M30" s="107"/>
    </row>
    <row r="31" spans="2:14">
      <c r="H31" s="107"/>
      <c r="I31" s="107"/>
      <c r="J31" s="107"/>
      <c r="K31" s="107"/>
      <c r="L31" s="107"/>
      <c r="M31" s="107"/>
    </row>
  </sheetData>
  <mergeCells count="7">
    <mergeCell ref="A1:L1"/>
    <mergeCell ref="A3:A4"/>
    <mergeCell ref="F3:F4"/>
    <mergeCell ref="I3:I4"/>
    <mergeCell ref="L3:L4"/>
    <mergeCell ref="B3:E3"/>
    <mergeCell ref="J3:K3"/>
  </mergeCells>
  <printOptions gridLines="1"/>
  <pageMargins left="0.7" right="0.7" top="0.75" bottom="0.75" header="0.5" footer="0.5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10"/>
  <sheetViews>
    <sheetView zoomScaleNormal="100" workbookViewId="0">
      <selection activeCell="B13" sqref="B13"/>
    </sheetView>
  </sheetViews>
  <sheetFormatPr defaultColWidth="8.88671875" defaultRowHeight="14.4"/>
  <cols>
    <col min="1" max="1" width="13.44140625" customWidth="1"/>
    <col min="5" max="5" width="8.109375" bestFit="1" customWidth="1"/>
  </cols>
  <sheetData>
    <row r="1" spans="1:7" ht="31.5" customHeight="1">
      <c r="A1" s="346" t="s">
        <v>231</v>
      </c>
      <c r="B1" s="346"/>
      <c r="C1" s="346"/>
      <c r="D1" s="346"/>
      <c r="E1" s="346"/>
      <c r="F1" s="346"/>
      <c r="G1" s="346"/>
    </row>
    <row r="3" spans="1:7">
      <c r="A3" s="351" t="s">
        <v>226</v>
      </c>
      <c r="B3" s="385" t="s">
        <v>209</v>
      </c>
      <c r="C3" s="385"/>
      <c r="D3" s="385"/>
      <c r="E3" s="385" t="s">
        <v>209</v>
      </c>
      <c r="F3" s="385"/>
      <c r="G3" s="385"/>
    </row>
    <row r="4" spans="1:7" ht="23.25" customHeight="1">
      <c r="A4" s="353"/>
      <c r="B4" s="49" t="s">
        <v>150</v>
      </c>
      <c r="C4" s="49" t="s">
        <v>149</v>
      </c>
      <c r="D4" s="49" t="s">
        <v>214</v>
      </c>
      <c r="E4" s="49" t="s">
        <v>150</v>
      </c>
      <c r="F4" s="49" t="s">
        <v>149</v>
      </c>
      <c r="G4" s="49" t="s">
        <v>214</v>
      </c>
    </row>
    <row r="5" spans="1:7">
      <c r="A5" s="99" t="s">
        <v>227</v>
      </c>
      <c r="B5" s="292">
        <v>200888</v>
      </c>
      <c r="C5" s="292">
        <v>21126</v>
      </c>
      <c r="D5" s="292">
        <v>222014</v>
      </c>
      <c r="E5" s="308">
        <v>64.878664763368832</v>
      </c>
      <c r="F5" s="308">
        <v>27.98458033064858</v>
      </c>
      <c r="G5" s="308">
        <v>57.647107699817724</v>
      </c>
    </row>
    <row r="6" spans="1:7">
      <c r="A6" s="99" t="s">
        <v>228</v>
      </c>
      <c r="B6" s="292">
        <v>41785</v>
      </c>
      <c r="C6" s="292">
        <v>13706</v>
      </c>
      <c r="D6" s="292">
        <v>55491</v>
      </c>
      <c r="E6" s="308">
        <v>13.494790691065051</v>
      </c>
      <c r="F6" s="308">
        <v>18.156528189910979</v>
      </c>
      <c r="G6" s="308">
        <v>14.408531233933831</v>
      </c>
    </row>
    <row r="7" spans="1:7">
      <c r="A7" s="99" t="s">
        <v>229</v>
      </c>
      <c r="B7" s="292">
        <v>60722</v>
      </c>
      <c r="C7" s="292">
        <v>38766</v>
      </c>
      <c r="D7" s="292">
        <v>99488</v>
      </c>
      <c r="E7" s="308">
        <v>19.610642104651237</v>
      </c>
      <c r="F7" s="308">
        <v>51.353857566765583</v>
      </c>
      <c r="G7" s="308">
        <v>25.832584660604578</v>
      </c>
    </row>
    <row r="8" spans="1:7">
      <c r="A8" s="99" t="s">
        <v>230</v>
      </c>
      <c r="B8" s="292">
        <v>3592</v>
      </c>
      <c r="C8" s="292">
        <v>823</v>
      </c>
      <c r="D8" s="292">
        <v>4415</v>
      </c>
      <c r="E8" s="308">
        <v>1.1600643331890788</v>
      </c>
      <c r="F8" s="308">
        <v>1.0902395082662144</v>
      </c>
      <c r="G8" s="308">
        <v>1.146378068476291</v>
      </c>
    </row>
    <row r="9" spans="1:7">
      <c r="A9" s="99" t="s">
        <v>60</v>
      </c>
      <c r="B9" s="292">
        <v>2650</v>
      </c>
      <c r="C9" s="292">
        <v>1068</v>
      </c>
      <c r="D9" s="292">
        <v>3718</v>
      </c>
      <c r="E9" s="308">
        <v>0.85583810772579594</v>
      </c>
      <c r="F9" s="308">
        <v>1.4147944044086476</v>
      </c>
      <c r="G9" s="308">
        <v>0.96539833716757628</v>
      </c>
    </row>
    <row r="10" spans="1:7">
      <c r="A10" s="100" t="s">
        <v>34</v>
      </c>
      <c r="B10" s="297">
        <v>309637</v>
      </c>
      <c r="C10" s="297">
        <v>75489</v>
      </c>
      <c r="D10" s="297">
        <v>385126</v>
      </c>
      <c r="E10" s="309">
        <v>100</v>
      </c>
      <c r="F10" s="309">
        <v>100</v>
      </c>
      <c r="G10" s="309">
        <v>100</v>
      </c>
    </row>
  </sheetData>
  <mergeCells count="4">
    <mergeCell ref="A1:G1"/>
    <mergeCell ref="A3:A4"/>
    <mergeCell ref="B3:D3"/>
    <mergeCell ref="E3:G3"/>
  </mergeCells>
  <printOptions gridLines="1"/>
  <pageMargins left="0.7" right="0.7" top="0.75" bottom="0.75" header="0.5" footer="0.5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31"/>
  <sheetViews>
    <sheetView zoomScaleNormal="100" workbookViewId="0">
      <selection sqref="A1:G1"/>
    </sheetView>
  </sheetViews>
  <sheetFormatPr defaultColWidth="8.88671875" defaultRowHeight="14.4"/>
  <cols>
    <col min="1" max="1" width="10.44140625" customWidth="1"/>
    <col min="2" max="2" width="9.44140625" bestFit="1" customWidth="1"/>
    <col min="3" max="3" width="11.88671875" bestFit="1" customWidth="1"/>
    <col min="4" max="4" width="9.6640625" bestFit="1" customWidth="1"/>
    <col min="5" max="5" width="12" bestFit="1" customWidth="1"/>
  </cols>
  <sheetData>
    <row r="1" spans="1:7" ht="39.75" customHeight="1">
      <c r="A1" s="346" t="s">
        <v>232</v>
      </c>
      <c r="B1" s="346"/>
      <c r="C1" s="346"/>
      <c r="D1" s="346"/>
      <c r="E1" s="346"/>
      <c r="F1" s="346"/>
      <c r="G1" s="346"/>
    </row>
    <row r="3" spans="1:7">
      <c r="A3" s="395" t="s">
        <v>216</v>
      </c>
      <c r="B3" s="354" t="s">
        <v>233</v>
      </c>
      <c r="C3" s="354"/>
      <c r="D3" s="354"/>
      <c r="E3" s="354"/>
      <c r="F3" s="354"/>
      <c r="G3" s="395" t="s">
        <v>34</v>
      </c>
    </row>
    <row r="4" spans="1:7">
      <c r="A4" s="396"/>
      <c r="B4" s="49" t="s">
        <v>227</v>
      </c>
      <c r="C4" s="49" t="s">
        <v>228</v>
      </c>
      <c r="D4" s="49" t="s">
        <v>229</v>
      </c>
      <c r="E4" s="49" t="s">
        <v>230</v>
      </c>
      <c r="F4" s="49" t="s">
        <v>60</v>
      </c>
      <c r="G4" s="396"/>
    </row>
    <row r="5" spans="1:7">
      <c r="A5" s="99" t="s">
        <v>218</v>
      </c>
      <c r="B5" s="19">
        <v>43.418574162535222</v>
      </c>
      <c r="C5" s="19">
        <v>48.337929087869384</v>
      </c>
      <c r="D5" s="19">
        <v>29.675208095315813</v>
      </c>
      <c r="E5" s="19">
        <v>63.933415536374852</v>
      </c>
      <c r="F5" s="19">
        <v>59.185036740146955</v>
      </c>
      <c r="G5" s="19">
        <v>40.649704786035706</v>
      </c>
    </row>
    <row r="6" spans="1:7">
      <c r="A6" s="99" t="s">
        <v>219</v>
      </c>
      <c r="B6" s="19">
        <v>54.373301587779977</v>
      </c>
      <c r="C6" s="19">
        <v>49.143452678203097</v>
      </c>
      <c r="D6" s="19">
        <v>68.371688156248297</v>
      </c>
      <c r="E6" s="19">
        <v>34.833538840937116</v>
      </c>
      <c r="F6" s="19">
        <v>39.278557114228455</v>
      </c>
      <c r="G6" s="19">
        <v>57.181101624993417</v>
      </c>
    </row>
    <row r="7" spans="1:7">
      <c r="A7" s="99" t="s">
        <v>220</v>
      </c>
      <c r="B7" s="19">
        <v>0.73185555773220223</v>
      </c>
      <c r="C7" s="19">
        <v>1.1116659791128385</v>
      </c>
      <c r="D7" s="19">
        <v>0.99668135574778305</v>
      </c>
      <c r="E7" s="19">
        <v>0.33908754623921084</v>
      </c>
      <c r="F7" s="19">
        <v>0.53440213760855049</v>
      </c>
      <c r="G7" s="19">
        <v>0.84965446214883</v>
      </c>
    </row>
    <row r="8" spans="1:7">
      <c r="A8" s="99" t="s">
        <v>221</v>
      </c>
      <c r="B8" s="19">
        <v>1.388365656535214</v>
      </c>
      <c r="C8" s="19">
        <v>1.3092472371192219</v>
      </c>
      <c r="D8" s="19">
        <v>0.84326206408791693</v>
      </c>
      <c r="E8" s="19">
        <v>0.86313193588162751</v>
      </c>
      <c r="F8" s="19">
        <v>0.86840347361389447</v>
      </c>
      <c r="G8" s="19">
        <v>1.2238652256090068</v>
      </c>
    </row>
    <row r="9" spans="1:7">
      <c r="A9" s="99" t="s">
        <v>222</v>
      </c>
      <c r="B9" s="19">
        <v>8.7903035417388725E-2</v>
      </c>
      <c r="C9" s="19">
        <v>9.7705017695464316E-2</v>
      </c>
      <c r="D9" s="19">
        <v>0.11316032860018498</v>
      </c>
      <c r="E9" s="19">
        <v>3.0826140567200986E-2</v>
      </c>
      <c r="F9" s="19">
        <v>0.13360053440213762</v>
      </c>
      <c r="G9" s="19">
        <v>9.567390121303973E-2</v>
      </c>
    </row>
    <row r="10" spans="1:7">
      <c r="A10" s="21" t="s">
        <v>234</v>
      </c>
      <c r="B10" s="23">
        <v>100</v>
      </c>
      <c r="C10" s="23">
        <v>100</v>
      </c>
      <c r="D10" s="23">
        <v>100</v>
      </c>
      <c r="E10" s="23">
        <v>100</v>
      </c>
      <c r="F10" s="23">
        <v>100</v>
      </c>
      <c r="G10" s="23">
        <v>100</v>
      </c>
    </row>
    <row r="21" spans="8:10">
      <c r="J21" s="107"/>
    </row>
    <row r="22" spans="8:10">
      <c r="J22" s="107"/>
    </row>
    <row r="23" spans="8:10">
      <c r="J23" s="107"/>
    </row>
    <row r="24" spans="8:10">
      <c r="J24" s="107"/>
    </row>
    <row r="25" spans="8:10">
      <c r="H25" s="107"/>
      <c r="I25" s="107"/>
      <c r="J25" s="107"/>
    </row>
    <row r="26" spans="8:10">
      <c r="H26" s="107"/>
      <c r="I26" s="107"/>
      <c r="J26" s="107"/>
    </row>
    <row r="27" spans="8:10">
      <c r="H27" s="107"/>
      <c r="I27" s="107"/>
      <c r="J27" s="107"/>
    </row>
    <row r="28" spans="8:10">
      <c r="H28" s="107"/>
      <c r="I28" s="107"/>
      <c r="J28" s="107"/>
    </row>
    <row r="29" spans="8:10">
      <c r="H29" s="107"/>
      <c r="I29" s="107"/>
      <c r="J29" s="107"/>
    </row>
    <row r="30" spans="8:10">
      <c r="H30" s="107"/>
      <c r="I30" s="107"/>
      <c r="J30" s="107"/>
    </row>
    <row r="31" spans="8:10">
      <c r="H31" s="107"/>
      <c r="I31" s="107"/>
      <c r="J31" s="107"/>
    </row>
  </sheetData>
  <mergeCells count="4">
    <mergeCell ref="A1:G1"/>
    <mergeCell ref="A3:A4"/>
    <mergeCell ref="G3:G4"/>
    <mergeCell ref="B3:F3"/>
  </mergeCells>
  <printOptions gridLines="1"/>
  <pageMargins left="0.7" right="0.7" top="0.75" bottom="0.75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10"/>
  <sheetViews>
    <sheetView zoomScaleNormal="100" workbookViewId="0">
      <selection activeCell="M9" sqref="M9"/>
    </sheetView>
  </sheetViews>
  <sheetFormatPr defaultColWidth="8.88671875" defaultRowHeight="14.4"/>
  <cols>
    <col min="1" max="1" width="11.109375" bestFit="1" customWidth="1"/>
    <col min="2" max="2" width="10.44140625" customWidth="1"/>
    <col min="3" max="3" width="11.88671875" bestFit="1" customWidth="1"/>
    <col min="4" max="4" width="9.6640625" bestFit="1" customWidth="1"/>
    <col min="5" max="5" width="12" bestFit="1" customWidth="1"/>
    <col min="8" max="8" width="9.44140625" bestFit="1" customWidth="1"/>
    <col min="9" max="9" width="11.88671875" bestFit="1" customWidth="1"/>
    <col min="10" max="10" width="9.6640625" bestFit="1" customWidth="1"/>
    <col min="11" max="11" width="12" bestFit="1" customWidth="1"/>
  </cols>
  <sheetData>
    <row r="1" spans="1:13">
      <c r="A1" s="346" t="s">
        <v>235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3" spans="1:13">
      <c r="A3" s="395" t="s">
        <v>216</v>
      </c>
      <c r="B3" s="397" t="s">
        <v>233</v>
      </c>
      <c r="C3" s="397"/>
      <c r="D3" s="397"/>
      <c r="E3" s="397"/>
      <c r="F3" s="397"/>
      <c r="G3" s="397"/>
      <c r="H3" s="397" t="s">
        <v>233</v>
      </c>
      <c r="I3" s="397"/>
      <c r="J3" s="397"/>
      <c r="K3" s="397"/>
      <c r="L3" s="397"/>
      <c r="M3" s="397"/>
    </row>
    <row r="4" spans="1:13">
      <c r="A4" s="396"/>
      <c r="B4" s="49" t="s">
        <v>227</v>
      </c>
      <c r="C4" s="49" t="s">
        <v>228</v>
      </c>
      <c r="D4" s="49" t="s">
        <v>229</v>
      </c>
      <c r="E4" s="49" t="s">
        <v>230</v>
      </c>
      <c r="F4" s="49" t="s">
        <v>60</v>
      </c>
      <c r="G4" s="49" t="s">
        <v>34</v>
      </c>
      <c r="H4" s="49" t="s">
        <v>227</v>
      </c>
      <c r="I4" s="49" t="s">
        <v>228</v>
      </c>
      <c r="J4" s="49" t="s">
        <v>229</v>
      </c>
      <c r="K4" s="49" t="s">
        <v>230</v>
      </c>
      <c r="L4" s="49" t="s">
        <v>60</v>
      </c>
      <c r="M4" s="49" t="s">
        <v>34</v>
      </c>
    </row>
    <row r="5" spans="1:13">
      <c r="A5" s="99" t="s">
        <v>218</v>
      </c>
      <c r="B5" s="18">
        <v>86439</v>
      </c>
      <c r="C5" s="18">
        <v>22263</v>
      </c>
      <c r="D5" s="18">
        <v>27273</v>
      </c>
      <c r="E5" s="18">
        <v>2074</v>
      </c>
      <c r="F5" s="18">
        <v>886</v>
      </c>
      <c r="G5" s="18">
        <v>138935</v>
      </c>
      <c r="H5" s="115">
        <v>43.418574162535222</v>
      </c>
      <c r="I5" s="115">
        <v>48.337929087869384</v>
      </c>
      <c r="J5" s="115">
        <v>29.675208095315813</v>
      </c>
      <c r="K5" s="115">
        <v>63.933415536374852</v>
      </c>
      <c r="L5" s="115">
        <v>59.185036740146955</v>
      </c>
      <c r="M5" s="115">
        <v>40.649704786035706</v>
      </c>
    </row>
    <row r="6" spans="1:13">
      <c r="A6" s="99" t="s">
        <v>219</v>
      </c>
      <c r="B6" s="18">
        <v>108248</v>
      </c>
      <c r="C6" s="18">
        <v>22634</v>
      </c>
      <c r="D6" s="18">
        <v>62837</v>
      </c>
      <c r="E6" s="18">
        <v>1130</v>
      </c>
      <c r="F6" s="18">
        <v>588</v>
      </c>
      <c r="G6" s="18">
        <v>195437</v>
      </c>
      <c r="H6" s="115">
        <v>54.373301587779977</v>
      </c>
      <c r="I6" s="115">
        <v>49.143452678203097</v>
      </c>
      <c r="J6" s="115">
        <v>68.371688156248297</v>
      </c>
      <c r="K6" s="115">
        <v>34.833538840937116</v>
      </c>
      <c r="L6" s="115">
        <v>39.278557114228455</v>
      </c>
      <c r="M6" s="115">
        <v>57.181101624993417</v>
      </c>
    </row>
    <row r="7" spans="1:13">
      <c r="A7" s="99" t="s">
        <v>220</v>
      </c>
      <c r="B7" s="132">
        <v>1457</v>
      </c>
      <c r="C7" s="18">
        <v>512</v>
      </c>
      <c r="D7" s="18">
        <v>916</v>
      </c>
      <c r="E7" s="18">
        <v>11</v>
      </c>
      <c r="F7" s="18">
        <v>8</v>
      </c>
      <c r="G7" s="18">
        <v>2904</v>
      </c>
      <c r="H7" s="115">
        <v>0.73185555773220223</v>
      </c>
      <c r="I7" s="115">
        <v>1.1116659791128385</v>
      </c>
      <c r="J7" s="115">
        <v>0.99668135574778305</v>
      </c>
      <c r="K7" s="115">
        <v>0.33908754623921084</v>
      </c>
      <c r="L7" s="115">
        <v>0.53440213760855049</v>
      </c>
      <c r="M7" s="115">
        <v>0.84965446214883</v>
      </c>
    </row>
    <row r="8" spans="1:13">
      <c r="A8" s="99" t="s">
        <v>221</v>
      </c>
      <c r="B8" s="18">
        <v>2764</v>
      </c>
      <c r="C8" s="18">
        <v>603</v>
      </c>
      <c r="D8" s="18">
        <v>775</v>
      </c>
      <c r="E8" s="18">
        <v>28</v>
      </c>
      <c r="F8" s="18">
        <v>13</v>
      </c>
      <c r="G8" s="18">
        <v>4183</v>
      </c>
      <c r="H8" s="115">
        <v>1.388365656535214</v>
      </c>
      <c r="I8" s="115">
        <v>1.3092472371192219</v>
      </c>
      <c r="J8" s="115">
        <v>0.84326206408791693</v>
      </c>
      <c r="K8" s="115">
        <v>0.86313193588162751</v>
      </c>
      <c r="L8" s="115">
        <v>0.86840347361389447</v>
      </c>
      <c r="M8" s="115">
        <v>1.2238652256090068</v>
      </c>
    </row>
    <row r="9" spans="1:13">
      <c r="A9" s="99" t="s">
        <v>222</v>
      </c>
      <c r="B9" s="18">
        <v>175</v>
      </c>
      <c r="C9" s="18">
        <v>45</v>
      </c>
      <c r="D9" s="18">
        <v>104</v>
      </c>
      <c r="E9" s="18">
        <v>1</v>
      </c>
      <c r="F9" s="18">
        <v>2</v>
      </c>
      <c r="G9" s="18">
        <v>327</v>
      </c>
      <c r="H9" s="115">
        <v>8.7903035417388725E-2</v>
      </c>
      <c r="I9" s="115">
        <v>9.7705017695464316E-2</v>
      </c>
      <c r="J9" s="115">
        <v>0.11316032860018498</v>
      </c>
      <c r="K9" s="115">
        <v>3.0826140567200986E-2</v>
      </c>
      <c r="L9" s="115">
        <v>0.13360053440213762</v>
      </c>
      <c r="M9" s="115">
        <v>9.567390121303973E-2</v>
      </c>
    </row>
    <row r="10" spans="1:13">
      <c r="A10" s="21" t="s">
        <v>234</v>
      </c>
      <c r="B10" s="116">
        <v>199083</v>
      </c>
      <c r="C10" s="116">
        <v>46057</v>
      </c>
      <c r="D10" s="116">
        <v>91905</v>
      </c>
      <c r="E10" s="116">
        <v>3244</v>
      </c>
      <c r="F10" s="116">
        <v>1497</v>
      </c>
      <c r="G10" s="116">
        <v>341786</v>
      </c>
      <c r="H10" s="117">
        <v>100</v>
      </c>
      <c r="I10" s="117">
        <v>100</v>
      </c>
      <c r="J10" s="117">
        <v>100</v>
      </c>
      <c r="K10" s="117">
        <v>100</v>
      </c>
      <c r="L10" s="117">
        <v>100</v>
      </c>
      <c r="M10" s="117">
        <v>100</v>
      </c>
    </row>
  </sheetData>
  <mergeCells count="4">
    <mergeCell ref="A1:M1"/>
    <mergeCell ref="A3:A4"/>
    <mergeCell ref="B3:G3"/>
    <mergeCell ref="H3:M3"/>
  </mergeCells>
  <printOptions gridLines="1"/>
  <pageMargins left="0.7" right="0.7" top="0.75" bottom="0.75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26"/>
  <sheetViews>
    <sheetView zoomScaleNormal="100" workbookViewId="0">
      <selection sqref="A1:F1"/>
    </sheetView>
  </sheetViews>
  <sheetFormatPr defaultColWidth="8.88671875" defaultRowHeight="14.4"/>
  <cols>
    <col min="1" max="1" width="18.6640625" bestFit="1" customWidth="1"/>
    <col min="2" max="2" width="11.109375" customWidth="1"/>
    <col min="3" max="3" width="13.6640625" bestFit="1" customWidth="1"/>
    <col min="4" max="4" width="12.44140625" bestFit="1" customWidth="1"/>
    <col min="5" max="5" width="15.44140625" customWidth="1"/>
    <col min="6" max="6" width="11.44140625" bestFit="1" customWidth="1"/>
  </cols>
  <sheetData>
    <row r="1" spans="1:8" ht="36" customHeight="1">
      <c r="A1" s="346" t="s">
        <v>236</v>
      </c>
      <c r="B1" s="346"/>
      <c r="C1" s="346"/>
      <c r="D1" s="346"/>
      <c r="E1" s="346"/>
      <c r="F1" s="346"/>
    </row>
    <row r="3" spans="1:8" ht="48" customHeight="1">
      <c r="A3" s="395" t="s">
        <v>8</v>
      </c>
      <c r="B3" s="348" t="s">
        <v>237</v>
      </c>
      <c r="C3" s="354" t="s">
        <v>238</v>
      </c>
      <c r="D3" s="354"/>
      <c r="E3" s="354"/>
      <c r="F3" s="348" t="s">
        <v>63</v>
      </c>
    </row>
    <row r="4" spans="1:8" ht="15.75" customHeight="1">
      <c r="A4" s="396"/>
      <c r="B4" s="349"/>
      <c r="C4" s="49" t="s">
        <v>239</v>
      </c>
      <c r="D4" s="133" t="s">
        <v>240</v>
      </c>
      <c r="E4" s="49" t="s">
        <v>241</v>
      </c>
      <c r="F4" s="349"/>
      <c r="H4" s="107"/>
    </row>
    <row r="5" spans="1:8">
      <c r="A5" s="17" t="s">
        <v>13</v>
      </c>
      <c r="B5" s="134">
        <v>0.28981137909709298</v>
      </c>
      <c r="C5" s="134">
        <v>78.575293753865182</v>
      </c>
      <c r="D5" s="134">
        <v>19.982993197278912</v>
      </c>
      <c r="E5" s="134">
        <v>1.441713048855906</v>
      </c>
      <c r="F5" s="135">
        <v>25872</v>
      </c>
      <c r="H5" s="107"/>
    </row>
    <row r="6" spans="1:8">
      <c r="A6" s="17" t="s">
        <v>14</v>
      </c>
      <c r="B6" s="134">
        <v>0.243835616438356</v>
      </c>
      <c r="C6" s="134">
        <v>81.232876712328775</v>
      </c>
      <c r="D6" s="134">
        <v>17.80821917808219</v>
      </c>
      <c r="E6" s="134">
        <v>0.95890410958904115</v>
      </c>
      <c r="F6" s="135">
        <v>730</v>
      </c>
      <c r="H6" s="107"/>
    </row>
    <row r="7" spans="1:8">
      <c r="A7" s="17" t="s">
        <v>15</v>
      </c>
      <c r="B7" s="134">
        <v>0.288286705608503</v>
      </c>
      <c r="C7" s="134">
        <v>78.662508966870163</v>
      </c>
      <c r="D7" s="134">
        <v>19.913039659185735</v>
      </c>
      <c r="E7" s="134">
        <v>1.4244513739441051</v>
      </c>
      <c r="F7" s="135">
        <v>68307</v>
      </c>
      <c r="H7" s="107"/>
    </row>
    <row r="8" spans="1:8">
      <c r="A8" s="17" t="s">
        <v>16</v>
      </c>
      <c r="B8" s="134">
        <v>0.29473684210526302</v>
      </c>
      <c r="C8" s="134">
        <v>78.343079922027286</v>
      </c>
      <c r="D8" s="134">
        <v>20.077972709551656</v>
      </c>
      <c r="E8" s="134">
        <v>1.5789473684210527</v>
      </c>
      <c r="F8" s="135">
        <v>5130</v>
      </c>
      <c r="H8" s="107"/>
    </row>
    <row r="9" spans="1:8">
      <c r="A9" s="17" t="s">
        <v>17</v>
      </c>
      <c r="B9" s="134">
        <v>0.27984790874524701</v>
      </c>
      <c r="C9" s="134">
        <v>78.859315589353614</v>
      </c>
      <c r="D9" s="134">
        <v>19.923954372623573</v>
      </c>
      <c r="E9" s="134">
        <v>1.2167300380228137</v>
      </c>
      <c r="F9" s="135">
        <v>3945</v>
      </c>
      <c r="H9" s="107"/>
    </row>
    <row r="10" spans="1:8">
      <c r="A10" s="17" t="s">
        <v>18</v>
      </c>
      <c r="B10" s="134">
        <v>0.24290465976561301</v>
      </c>
      <c r="C10" s="313">
        <v>68.025117349000581</v>
      </c>
      <c r="D10" s="134">
        <v>16.839193011905873</v>
      </c>
      <c r="E10" s="134">
        <v>1.1905872112903728</v>
      </c>
      <c r="F10" s="135">
        <v>32169</v>
      </c>
      <c r="H10" s="107"/>
    </row>
    <row r="11" spans="1:8">
      <c r="A11" s="17" t="s">
        <v>19</v>
      </c>
      <c r="B11" s="134">
        <v>0.27757591487152899</v>
      </c>
      <c r="C11" s="134">
        <v>79.275888917726448</v>
      </c>
      <c r="D11" s="134">
        <v>19.374513366208149</v>
      </c>
      <c r="E11" s="134">
        <v>1.3495977160654036</v>
      </c>
      <c r="F11" s="135">
        <v>7706</v>
      </c>
      <c r="H11" s="107"/>
    </row>
    <row r="12" spans="1:8">
      <c r="A12" s="17" t="s">
        <v>20</v>
      </c>
      <c r="B12" s="134">
        <v>0.26626491206493702</v>
      </c>
      <c r="C12" s="134">
        <v>80.260730537449263</v>
      </c>
      <c r="D12" s="134">
        <v>18.472512606075515</v>
      </c>
      <c r="E12" s="134">
        <v>1.2667568564752183</v>
      </c>
      <c r="F12" s="135">
        <v>8131</v>
      </c>
      <c r="H12" s="107"/>
    </row>
    <row r="13" spans="1:8">
      <c r="A13" s="17" t="s">
        <v>21</v>
      </c>
      <c r="B13" s="134">
        <v>0.25261609441342597</v>
      </c>
      <c r="C13" s="134">
        <v>81.160776971682651</v>
      </c>
      <c r="D13" s="134">
        <v>17.675771455317442</v>
      </c>
      <c r="E13" s="134">
        <v>1.1634515729998998</v>
      </c>
      <c r="F13" s="135">
        <v>29911</v>
      </c>
      <c r="H13" s="107"/>
    </row>
    <row r="14" spans="1:8">
      <c r="A14" s="17" t="s">
        <v>22</v>
      </c>
      <c r="B14" s="134">
        <v>0.27109467846296098</v>
      </c>
      <c r="C14" s="134">
        <v>79.286060125885825</v>
      </c>
      <c r="D14" s="134">
        <v>19.116158281614506</v>
      </c>
      <c r="E14" s="134">
        <v>1.3204806549584047</v>
      </c>
      <c r="F14" s="135">
        <v>22719</v>
      </c>
      <c r="H14" s="107"/>
    </row>
    <row r="15" spans="1:8">
      <c r="A15" s="17" t="s">
        <v>23</v>
      </c>
      <c r="B15" s="134">
        <v>0.23469020172910701</v>
      </c>
      <c r="C15" s="134">
        <v>83.501440922190213</v>
      </c>
      <c r="D15" s="134">
        <v>15.29178674351585</v>
      </c>
      <c r="E15" s="134">
        <v>1.1527377521613833</v>
      </c>
      <c r="F15" s="135">
        <v>5552</v>
      </c>
      <c r="H15" s="107"/>
    </row>
    <row r="16" spans="1:8">
      <c r="A16" s="17" t="s">
        <v>24</v>
      </c>
      <c r="B16" s="134">
        <v>0.26926605504587198</v>
      </c>
      <c r="C16" s="134">
        <v>80.332568807339456</v>
      </c>
      <c r="D16" s="134">
        <v>18.520642201834864</v>
      </c>
      <c r="E16" s="134">
        <v>1.1467889908256881</v>
      </c>
      <c r="F16" s="135">
        <v>8720</v>
      </c>
      <c r="H16" s="107"/>
    </row>
    <row r="17" spans="1:8">
      <c r="A17" s="17" t="s">
        <v>25</v>
      </c>
      <c r="B17" s="134">
        <v>0.24603561184174899</v>
      </c>
      <c r="C17" s="134">
        <v>82.237376197434656</v>
      </c>
      <c r="D17" s="134">
        <v>16.423120636466958</v>
      </c>
      <c r="E17" s="134">
        <v>1.3395031660983925</v>
      </c>
      <c r="F17" s="135">
        <v>36954</v>
      </c>
      <c r="H17" s="107"/>
    </row>
    <row r="18" spans="1:8">
      <c r="A18" s="17" t="s">
        <v>26</v>
      </c>
      <c r="B18" s="134">
        <v>0.25103785103785098</v>
      </c>
      <c r="C18" s="134">
        <v>81.81929181929182</v>
      </c>
      <c r="D18" s="134">
        <v>16.862026862026863</v>
      </c>
      <c r="E18" s="134">
        <v>1.3186813186813187</v>
      </c>
      <c r="F18" s="135">
        <v>8190</v>
      </c>
      <c r="H18" s="107"/>
    </row>
    <row r="19" spans="1:8">
      <c r="A19" s="17" t="s">
        <v>27</v>
      </c>
      <c r="B19" s="134">
        <v>0.165033911077619</v>
      </c>
      <c r="C19" s="134">
        <v>87.490580256217029</v>
      </c>
      <c r="D19" s="134">
        <v>11.906556141672947</v>
      </c>
      <c r="E19" s="134">
        <v>0.60286360211002266</v>
      </c>
      <c r="F19" s="135">
        <v>1327</v>
      </c>
      <c r="H19" s="107"/>
    </row>
    <row r="20" spans="1:8">
      <c r="A20" s="17" t="s">
        <v>28</v>
      </c>
      <c r="B20" s="134">
        <v>0.23275379882539399</v>
      </c>
      <c r="C20" s="134">
        <v>82.998508436655172</v>
      </c>
      <c r="D20" s="134">
        <v>15.88048848699543</v>
      </c>
      <c r="E20" s="134">
        <v>1.1210030763493988</v>
      </c>
      <c r="F20" s="135">
        <v>42908</v>
      </c>
      <c r="H20" s="107"/>
    </row>
    <row r="21" spans="1:8">
      <c r="A21" s="17" t="s">
        <v>29</v>
      </c>
      <c r="B21" s="134">
        <v>0.21532540771223899</v>
      </c>
      <c r="C21" s="134">
        <v>84.068739521414415</v>
      </c>
      <c r="D21" s="134">
        <v>14.845297972869989</v>
      </c>
      <c r="E21" s="134">
        <v>1.0859625057155922</v>
      </c>
      <c r="F21" s="135">
        <v>26244</v>
      </c>
      <c r="H21" s="107"/>
    </row>
    <row r="22" spans="1:8">
      <c r="A22" s="17" t="s">
        <v>30</v>
      </c>
      <c r="B22" s="134">
        <v>0.27777777777777801</v>
      </c>
      <c r="C22" s="134">
        <v>78.960396039603964</v>
      </c>
      <c r="D22" s="134">
        <v>19.774477447744772</v>
      </c>
      <c r="E22" s="134">
        <v>1.2651265126512652</v>
      </c>
      <c r="F22" s="135">
        <v>3636</v>
      </c>
      <c r="H22" s="107"/>
    </row>
    <row r="23" spans="1:8">
      <c r="A23" s="17" t="s">
        <v>31</v>
      </c>
      <c r="B23" s="134">
        <v>0.206305799083085</v>
      </c>
      <c r="C23" s="134">
        <v>84.983511622295509</v>
      </c>
      <c r="D23" s="134">
        <v>13.986970160057909</v>
      </c>
      <c r="E23" s="134">
        <v>1.0295182176465858</v>
      </c>
      <c r="F23" s="135">
        <v>12433</v>
      </c>
      <c r="H23" s="107"/>
    </row>
    <row r="24" spans="1:8">
      <c r="A24" s="17" t="s">
        <v>32</v>
      </c>
      <c r="B24" s="134">
        <v>0.26296235589793998</v>
      </c>
      <c r="C24" s="134">
        <v>80.738130361142979</v>
      </c>
      <c r="D24" s="134">
        <v>17.895973337704202</v>
      </c>
      <c r="E24" s="134">
        <v>1.3658963011528165</v>
      </c>
      <c r="F24" s="135">
        <v>36606</v>
      </c>
      <c r="H24" s="107"/>
    </row>
    <row r="25" spans="1:8">
      <c r="A25" s="17" t="s">
        <v>33</v>
      </c>
      <c r="B25" s="134">
        <v>0.26834833312206902</v>
      </c>
      <c r="C25" s="134">
        <v>79.934085435416407</v>
      </c>
      <c r="D25" s="134">
        <v>18.92508556217518</v>
      </c>
      <c r="E25" s="134">
        <v>1.1408290024084169</v>
      </c>
      <c r="F25" s="135">
        <v>7889</v>
      </c>
      <c r="H25" s="107"/>
    </row>
    <row r="26" spans="1:8">
      <c r="A26" s="21" t="s">
        <v>34</v>
      </c>
      <c r="B26" s="110">
        <v>0.25764720473626801</v>
      </c>
      <c r="C26" s="110">
        <v>79.846309219168816</v>
      </c>
      <c r="D26" s="110">
        <v>17.729112405367029</v>
      </c>
      <c r="E26" s="110">
        <v>1.271897519230331</v>
      </c>
      <c r="F26" s="136">
        <v>395079</v>
      </c>
    </row>
  </sheetData>
  <mergeCells count="5">
    <mergeCell ref="A1:F1"/>
    <mergeCell ref="F3:F4"/>
    <mergeCell ref="A3:A4"/>
    <mergeCell ref="B3:B4"/>
    <mergeCell ref="C3:E3"/>
  </mergeCells>
  <printOptions gridLines="1"/>
  <pageMargins left="0.7" right="0.7" top="0.75" bottom="0.75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zoomScaleNormal="100" workbookViewId="0">
      <selection activeCell="A30" sqref="A30"/>
    </sheetView>
  </sheetViews>
  <sheetFormatPr defaultColWidth="8.88671875" defaultRowHeight="14.4"/>
  <cols>
    <col min="1" max="1" width="18.109375" customWidth="1"/>
    <col min="2" max="2" width="9.109375"/>
    <col min="3" max="3" width="11" customWidth="1"/>
    <col min="5" max="5" width="10.88671875" customWidth="1"/>
    <col min="6" max="6" width="10" customWidth="1"/>
    <col min="7" max="7" width="10.44140625" customWidth="1"/>
    <col min="8" max="8" width="9.109375" customWidth="1"/>
  </cols>
  <sheetData>
    <row r="1" spans="1:8" ht="27" customHeight="1">
      <c r="A1" s="345" t="s">
        <v>35</v>
      </c>
      <c r="B1" s="345"/>
      <c r="C1" s="345"/>
      <c r="D1" s="345"/>
      <c r="E1" s="345"/>
      <c r="F1" s="345"/>
      <c r="G1" s="345"/>
      <c r="H1" s="345"/>
    </row>
    <row r="3" spans="1:8">
      <c r="A3" s="351" t="s">
        <v>8</v>
      </c>
      <c r="B3" s="354" t="s">
        <v>630</v>
      </c>
      <c r="C3" s="354"/>
      <c r="D3" s="355" t="s">
        <v>36</v>
      </c>
      <c r="E3" s="356"/>
      <c r="F3" s="356"/>
      <c r="G3" s="356"/>
      <c r="H3" s="356"/>
    </row>
    <row r="4" spans="1:8" ht="39.6">
      <c r="A4" s="352"/>
      <c r="B4" s="357" t="s">
        <v>37</v>
      </c>
      <c r="C4" s="357" t="s">
        <v>38</v>
      </c>
      <c r="D4" s="358" t="s">
        <v>39</v>
      </c>
      <c r="E4" s="360" t="s">
        <v>40</v>
      </c>
      <c r="F4" s="360"/>
      <c r="G4" s="360"/>
      <c r="H4" s="301" t="s">
        <v>41</v>
      </c>
    </row>
    <row r="5" spans="1:8" ht="26.4">
      <c r="A5" s="353"/>
      <c r="B5" s="350"/>
      <c r="C5" s="350"/>
      <c r="D5" s="359"/>
      <c r="E5" s="302" t="s">
        <v>42</v>
      </c>
      <c r="F5" s="302" t="s">
        <v>43</v>
      </c>
      <c r="G5" s="302" t="s">
        <v>44</v>
      </c>
      <c r="H5" s="302" t="s">
        <v>45</v>
      </c>
    </row>
    <row r="6" spans="1:8">
      <c r="A6" s="28" t="s">
        <v>13</v>
      </c>
      <c r="B6" s="29">
        <v>6.2</v>
      </c>
      <c r="C6" s="30">
        <v>1.24</v>
      </c>
      <c r="D6" s="303">
        <v>19.61</v>
      </c>
      <c r="E6" s="304">
        <v>4.47</v>
      </c>
      <c r="F6" s="304">
        <v>3.1</v>
      </c>
      <c r="G6" s="304">
        <v>6.88</v>
      </c>
      <c r="H6" s="304">
        <v>8.26</v>
      </c>
    </row>
    <row r="7" spans="1:8">
      <c r="A7" s="28" t="s">
        <v>14</v>
      </c>
      <c r="B7" s="29">
        <v>6</v>
      </c>
      <c r="C7" s="31">
        <v>1.2</v>
      </c>
      <c r="D7" s="305">
        <v>22.12</v>
      </c>
      <c r="E7" s="304">
        <v>11.06</v>
      </c>
      <c r="F7" s="304">
        <v>11.06</v>
      </c>
      <c r="G7" s="304">
        <v>11.06</v>
      </c>
      <c r="H7" s="304">
        <v>0</v>
      </c>
    </row>
    <row r="8" spans="1:8">
      <c r="A8" s="28" t="s">
        <v>15</v>
      </c>
      <c r="B8" s="29">
        <v>6.9</v>
      </c>
      <c r="C8" s="30">
        <v>1.27</v>
      </c>
      <c r="D8" s="303">
        <v>25.63</v>
      </c>
      <c r="E8" s="304">
        <v>4.62</v>
      </c>
      <c r="F8" s="304">
        <v>5.68</v>
      </c>
      <c r="G8" s="304">
        <v>11.49</v>
      </c>
      <c r="H8" s="304">
        <v>9.51</v>
      </c>
    </row>
    <row r="9" spans="1:8">
      <c r="A9" s="28" t="s">
        <v>48</v>
      </c>
      <c r="B9" s="29">
        <v>8.6999999999999993</v>
      </c>
      <c r="C9" s="30">
        <v>1.57</v>
      </c>
      <c r="D9" s="303">
        <v>33.21</v>
      </c>
      <c r="E9" s="304">
        <v>6.23</v>
      </c>
      <c r="F9" s="304">
        <v>13.49</v>
      </c>
      <c r="G9" s="304">
        <v>17.64</v>
      </c>
      <c r="H9" s="304">
        <v>9.34</v>
      </c>
    </row>
    <row r="10" spans="1:8">
      <c r="A10" s="28" t="s">
        <v>46</v>
      </c>
      <c r="B10" s="29">
        <v>9.6999999999999993</v>
      </c>
      <c r="C10" s="30">
        <v>1.71</v>
      </c>
      <c r="D10" s="303">
        <v>32.17</v>
      </c>
      <c r="E10" s="304">
        <v>9.4600000000000009</v>
      </c>
      <c r="F10" s="304">
        <v>11.36</v>
      </c>
      <c r="G10" s="304">
        <v>13.25</v>
      </c>
      <c r="H10" s="304">
        <v>9.4600000000000009</v>
      </c>
    </row>
    <row r="11" spans="1:8">
      <c r="A11" s="28" t="s">
        <v>47</v>
      </c>
      <c r="B11" s="29">
        <v>7.7</v>
      </c>
      <c r="C11" s="30">
        <v>1.42</v>
      </c>
      <c r="D11" s="303">
        <v>34.46</v>
      </c>
      <c r="E11" s="304">
        <v>2.2999999999999998</v>
      </c>
      <c r="F11" s="304">
        <v>16.079999999999998</v>
      </c>
      <c r="G11" s="304">
        <v>22.97</v>
      </c>
      <c r="H11" s="304">
        <v>9.19</v>
      </c>
    </row>
    <row r="12" spans="1:8">
      <c r="A12" s="28" t="s">
        <v>18</v>
      </c>
      <c r="B12" s="29">
        <v>6.7</v>
      </c>
      <c r="C12" s="30">
        <v>1.29</v>
      </c>
      <c r="D12" s="303">
        <v>21.19</v>
      </c>
      <c r="E12" s="304">
        <v>5.09</v>
      </c>
      <c r="F12" s="304">
        <v>3.67</v>
      </c>
      <c r="G12" s="304">
        <v>9.32</v>
      </c>
      <c r="H12" s="304">
        <v>6.78</v>
      </c>
    </row>
    <row r="13" spans="1:8">
      <c r="A13" s="28" t="s">
        <v>49</v>
      </c>
      <c r="B13" s="29">
        <v>6.1</v>
      </c>
      <c r="C13" s="30">
        <v>1.25</v>
      </c>
      <c r="D13" s="303">
        <v>21.71</v>
      </c>
      <c r="E13" s="304">
        <v>5.1100000000000003</v>
      </c>
      <c r="F13" s="304">
        <v>3.83</v>
      </c>
      <c r="G13" s="304">
        <v>7.66</v>
      </c>
      <c r="H13" s="304">
        <v>8.94</v>
      </c>
    </row>
    <row r="14" spans="1:8">
      <c r="A14" s="28" t="s">
        <v>20</v>
      </c>
      <c r="B14" s="32">
        <v>5.6</v>
      </c>
      <c r="C14" s="31">
        <v>1.2</v>
      </c>
      <c r="D14" s="305">
        <v>25.43</v>
      </c>
      <c r="E14" s="304">
        <v>2.21</v>
      </c>
      <c r="F14" s="304">
        <v>6.63</v>
      </c>
      <c r="G14" s="304">
        <v>12.16</v>
      </c>
      <c r="H14" s="304">
        <v>11.06</v>
      </c>
    </row>
    <row r="15" spans="1:8">
      <c r="A15" s="28" t="s">
        <v>21</v>
      </c>
      <c r="B15" s="29">
        <v>6.7</v>
      </c>
      <c r="C15" s="30">
        <v>1.27</v>
      </c>
      <c r="D15" s="305">
        <v>23.15</v>
      </c>
      <c r="E15" s="304">
        <v>2.4700000000000002</v>
      </c>
      <c r="F15" s="304">
        <v>5.25</v>
      </c>
      <c r="G15" s="304">
        <v>13.89</v>
      </c>
      <c r="H15" s="304">
        <v>6.79</v>
      </c>
    </row>
    <row r="16" spans="1:8">
      <c r="A16" s="28" t="s">
        <v>22</v>
      </c>
      <c r="B16" s="29">
        <v>6.1</v>
      </c>
      <c r="C16" s="30">
        <v>1.19</v>
      </c>
      <c r="D16" s="305">
        <v>21.72</v>
      </c>
      <c r="E16" s="304">
        <v>5.23</v>
      </c>
      <c r="F16" s="304">
        <v>5.23</v>
      </c>
      <c r="G16" s="304">
        <v>8.4499999999999993</v>
      </c>
      <c r="H16" s="304">
        <v>8.0399999999999991</v>
      </c>
    </row>
    <row r="17" spans="1:10">
      <c r="A17" s="28" t="s">
        <v>23</v>
      </c>
      <c r="B17" s="33">
        <v>6.1</v>
      </c>
      <c r="C17" s="30">
        <v>1.17</v>
      </c>
      <c r="D17" s="305">
        <v>31.08</v>
      </c>
      <c r="E17" s="304">
        <v>5.18</v>
      </c>
      <c r="F17" s="304">
        <v>1.73</v>
      </c>
      <c r="G17" s="304">
        <v>12.09</v>
      </c>
      <c r="H17" s="304">
        <v>13.81</v>
      </c>
    </row>
    <row r="18" spans="1:10">
      <c r="A18" s="28" t="s">
        <v>24</v>
      </c>
      <c r="B18" s="33">
        <v>6.2</v>
      </c>
      <c r="C18" s="30">
        <v>1.19</v>
      </c>
      <c r="D18" s="305">
        <v>16.71</v>
      </c>
      <c r="E18" s="304">
        <v>1.97</v>
      </c>
      <c r="F18" s="304">
        <v>4.92</v>
      </c>
      <c r="G18" s="304">
        <v>7.87</v>
      </c>
      <c r="H18" s="304">
        <v>6.88</v>
      </c>
    </row>
    <row r="19" spans="1:10">
      <c r="A19" s="28" t="s">
        <v>25</v>
      </c>
      <c r="B19" s="29">
        <v>6.5</v>
      </c>
      <c r="C19" s="30">
        <v>1.17</v>
      </c>
      <c r="D19" s="305">
        <v>30.37</v>
      </c>
      <c r="E19" s="304">
        <v>9.02</v>
      </c>
      <c r="F19" s="304">
        <v>9.9600000000000009</v>
      </c>
      <c r="G19" s="304">
        <v>15.66</v>
      </c>
      <c r="H19" s="304">
        <v>5.69</v>
      </c>
    </row>
    <row r="20" spans="1:10">
      <c r="A20" s="28" t="s">
        <v>26</v>
      </c>
      <c r="B20" s="29">
        <v>6.5</v>
      </c>
      <c r="C20" s="30">
        <v>1.2</v>
      </c>
      <c r="D20" s="305">
        <v>30.21</v>
      </c>
      <c r="E20" s="304">
        <v>10.07</v>
      </c>
      <c r="F20" s="304">
        <v>6.71</v>
      </c>
      <c r="G20" s="304">
        <v>14.55</v>
      </c>
      <c r="H20" s="304">
        <v>5.59</v>
      </c>
    </row>
    <row r="21" spans="1:10">
      <c r="A21" s="28" t="s">
        <v>27</v>
      </c>
      <c r="B21" s="33">
        <v>5.8</v>
      </c>
      <c r="C21" s="30">
        <v>1.08</v>
      </c>
      <c r="D21" s="305">
        <v>21.11</v>
      </c>
      <c r="E21" s="304">
        <v>15.83</v>
      </c>
      <c r="F21" s="304">
        <v>5.28</v>
      </c>
      <c r="G21" s="304">
        <v>5.28</v>
      </c>
      <c r="H21" s="304">
        <v>0</v>
      </c>
    </row>
    <row r="22" spans="1:10">
      <c r="A22" s="28" t="s">
        <v>28</v>
      </c>
      <c r="B22" s="29">
        <v>7.7</v>
      </c>
      <c r="C22" s="30">
        <v>1.28</v>
      </c>
      <c r="D22" s="305">
        <v>38.49</v>
      </c>
      <c r="E22" s="304">
        <v>8.11</v>
      </c>
      <c r="F22" s="304">
        <v>10.4</v>
      </c>
      <c r="G22" s="304">
        <v>21.01</v>
      </c>
      <c r="H22" s="304">
        <v>9.36</v>
      </c>
    </row>
    <row r="23" spans="1:10">
      <c r="A23" s="28" t="s">
        <v>29</v>
      </c>
      <c r="B23" s="29">
        <v>6.7</v>
      </c>
      <c r="C23" s="30">
        <v>1.2</v>
      </c>
      <c r="D23" s="305">
        <v>32.85</v>
      </c>
      <c r="E23" s="304">
        <v>6.92</v>
      </c>
      <c r="F23" s="304">
        <v>7.26</v>
      </c>
      <c r="G23" s="304">
        <v>17.98</v>
      </c>
      <c r="H23" s="304">
        <v>7.95</v>
      </c>
    </row>
    <row r="24" spans="1:10">
      <c r="A24" s="28" t="s">
        <v>30</v>
      </c>
      <c r="B24" s="29">
        <v>6.1</v>
      </c>
      <c r="C24" s="30">
        <v>1.1000000000000001</v>
      </c>
      <c r="D24" s="305">
        <v>40.36</v>
      </c>
      <c r="E24" s="304">
        <v>2.69</v>
      </c>
      <c r="F24" s="304">
        <v>13.45</v>
      </c>
      <c r="G24" s="304">
        <v>21.52</v>
      </c>
      <c r="H24" s="304">
        <v>16.14</v>
      </c>
    </row>
    <row r="25" spans="1:10">
      <c r="A25" s="28" t="s">
        <v>31</v>
      </c>
      <c r="B25" s="29">
        <v>7.1</v>
      </c>
      <c r="C25" s="30">
        <v>1.22</v>
      </c>
      <c r="D25" s="305">
        <v>39.53</v>
      </c>
      <c r="E25" s="304">
        <v>9.8800000000000008</v>
      </c>
      <c r="F25" s="304">
        <v>9.2200000000000006</v>
      </c>
      <c r="G25" s="304">
        <v>23.06</v>
      </c>
      <c r="H25" s="304">
        <v>6.59</v>
      </c>
    </row>
    <row r="26" spans="1:10">
      <c r="A26" s="28" t="s">
        <v>32</v>
      </c>
      <c r="B26" s="29">
        <v>7.7</v>
      </c>
      <c r="C26" s="30">
        <v>1.35</v>
      </c>
      <c r="D26" s="305">
        <v>40.35</v>
      </c>
      <c r="E26" s="304">
        <v>8.36</v>
      </c>
      <c r="F26" s="304">
        <v>11.56</v>
      </c>
      <c r="G26" s="304">
        <v>20.91</v>
      </c>
      <c r="H26" s="304">
        <v>11.07</v>
      </c>
    </row>
    <row r="27" spans="1:10">
      <c r="A27" s="28" t="s">
        <v>33</v>
      </c>
      <c r="B27" s="29">
        <v>5.2</v>
      </c>
      <c r="C27" s="30">
        <v>0.99</v>
      </c>
      <c r="D27" s="305">
        <v>25.43</v>
      </c>
      <c r="E27" s="304">
        <v>10.6</v>
      </c>
      <c r="F27" s="304">
        <v>5.3</v>
      </c>
      <c r="G27" s="304">
        <v>7.42</v>
      </c>
      <c r="H27" s="304">
        <v>7.42</v>
      </c>
    </row>
    <row r="28" spans="1:10">
      <c r="A28" s="34" t="s">
        <v>50</v>
      </c>
      <c r="B28" s="35">
        <v>6.8</v>
      </c>
      <c r="C28" s="36">
        <v>1.25</v>
      </c>
      <c r="D28" s="306">
        <v>28.79</v>
      </c>
      <c r="E28" s="307">
        <v>6.23</v>
      </c>
      <c r="F28" s="307">
        <v>7.16</v>
      </c>
      <c r="G28" s="307">
        <v>14.19</v>
      </c>
      <c r="H28" s="307">
        <v>8.3699999999999992</v>
      </c>
    </row>
    <row r="29" spans="1:10">
      <c r="J29" s="37"/>
    </row>
  </sheetData>
  <mergeCells count="8">
    <mergeCell ref="A1:H1"/>
    <mergeCell ref="A3:A5"/>
    <mergeCell ref="B3:C3"/>
    <mergeCell ref="D3:H3"/>
    <mergeCell ref="B4:B5"/>
    <mergeCell ref="C4:C5"/>
    <mergeCell ref="D4:D5"/>
    <mergeCell ref="E4:G4"/>
  </mergeCells>
  <printOptions gridLines="1"/>
  <pageMargins left="0.70866141732283472" right="0.70866141732283472" top="0.74803149606299213" bottom="0.74803149606299213" header="0.5" footer="0.5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19"/>
  <sheetViews>
    <sheetView zoomScaleNormal="100" workbookViewId="0">
      <selection sqref="A1:F1"/>
    </sheetView>
  </sheetViews>
  <sheetFormatPr defaultColWidth="8.88671875" defaultRowHeight="14.4"/>
  <cols>
    <col min="1" max="1" width="20" customWidth="1"/>
  </cols>
  <sheetData>
    <row r="1" spans="1:7" ht="40.5" customHeight="1">
      <c r="A1" s="346" t="s">
        <v>262</v>
      </c>
      <c r="B1" s="346"/>
      <c r="C1" s="346"/>
      <c r="D1" s="346"/>
      <c r="E1" s="346"/>
      <c r="F1" s="346"/>
    </row>
    <row r="3" spans="1:7" ht="22.5" customHeight="1">
      <c r="A3" s="348" t="s">
        <v>263</v>
      </c>
      <c r="B3" s="354" t="s">
        <v>264</v>
      </c>
      <c r="C3" s="354"/>
      <c r="D3" s="354"/>
      <c r="E3" s="363" t="s">
        <v>63</v>
      </c>
      <c r="F3" s="363"/>
    </row>
    <row r="4" spans="1:7">
      <c r="A4" s="349"/>
      <c r="B4" s="49" t="s">
        <v>239</v>
      </c>
      <c r="C4" s="133" t="s">
        <v>240</v>
      </c>
      <c r="D4" s="49" t="s">
        <v>241</v>
      </c>
      <c r="E4" s="49" t="s">
        <v>78</v>
      </c>
      <c r="F4" s="48" t="s">
        <v>77</v>
      </c>
    </row>
    <row r="5" spans="1:7">
      <c r="A5" s="99" t="s">
        <v>239</v>
      </c>
      <c r="B5" s="51">
        <v>86.366274038706266</v>
      </c>
      <c r="C5" s="51">
        <v>12.838119865210176</v>
      </c>
      <c r="D5" s="51">
        <v>0.79560609608356148</v>
      </c>
      <c r="E5" s="51">
        <v>100</v>
      </c>
      <c r="F5" s="135">
        <v>196454</v>
      </c>
    </row>
    <row r="6" spans="1:7">
      <c r="A6" s="113" t="s">
        <v>240</v>
      </c>
      <c r="B6" s="51">
        <v>76.581784265666002</v>
      </c>
      <c r="C6" s="51">
        <v>21.873305424809665</v>
      </c>
      <c r="D6" s="51">
        <v>1.544910309524326</v>
      </c>
      <c r="E6" s="51">
        <v>100</v>
      </c>
      <c r="F6" s="135">
        <v>184412</v>
      </c>
    </row>
    <row r="7" spans="1:7">
      <c r="A7" s="113" t="s">
        <v>265</v>
      </c>
      <c r="B7" s="51">
        <v>65.250723617304232</v>
      </c>
      <c r="C7" s="51">
        <v>31.017757959790348</v>
      </c>
      <c r="D7" s="51">
        <v>3.7315184229054212</v>
      </c>
      <c r="E7" s="51">
        <v>100</v>
      </c>
      <c r="F7" s="135">
        <v>12783</v>
      </c>
    </row>
    <row r="8" spans="1:7">
      <c r="A8" s="99" t="s">
        <v>266</v>
      </c>
      <c r="B8" s="51">
        <v>54.05594405594406</v>
      </c>
      <c r="C8" s="51">
        <v>36.433566433566433</v>
      </c>
      <c r="D8" s="51">
        <v>9.51048951048951</v>
      </c>
      <c r="E8" s="51">
        <v>100</v>
      </c>
      <c r="F8" s="135">
        <v>1430</v>
      </c>
    </row>
    <row r="9" spans="1:7">
      <c r="A9" s="21" t="s">
        <v>34</v>
      </c>
      <c r="B9" s="53">
        <v>80.998990075402645</v>
      </c>
      <c r="C9" s="53">
        <v>17.729112405367029</v>
      </c>
      <c r="D9" s="53">
        <v>1.271897519230331</v>
      </c>
      <c r="E9" s="53">
        <v>100</v>
      </c>
      <c r="F9" s="136">
        <v>395079</v>
      </c>
    </row>
    <row r="15" spans="1:7">
      <c r="B15" s="107"/>
      <c r="C15" s="107"/>
      <c r="D15" s="107"/>
      <c r="E15" s="107"/>
      <c r="F15" s="107"/>
      <c r="G15" s="107"/>
    </row>
    <row r="16" spans="1:7">
      <c r="B16" s="107"/>
      <c r="C16" s="107"/>
      <c r="D16" s="107"/>
      <c r="E16" s="107"/>
      <c r="F16" s="107"/>
      <c r="G16" s="107"/>
    </row>
    <row r="17" spans="2:7">
      <c r="B17" s="107"/>
      <c r="C17" s="107"/>
      <c r="D17" s="107"/>
      <c r="E17" s="107"/>
      <c r="F17" s="107"/>
      <c r="G17" s="107"/>
    </row>
    <row r="18" spans="2:7">
      <c r="B18" s="107"/>
      <c r="C18" s="107"/>
      <c r="D18" s="107"/>
      <c r="E18" s="107"/>
      <c r="F18" s="107"/>
      <c r="G18" s="107"/>
    </row>
    <row r="19" spans="2:7">
      <c r="B19" s="107"/>
      <c r="C19" s="107"/>
      <c r="D19" s="107"/>
      <c r="E19" s="107"/>
      <c r="F19" s="107"/>
      <c r="G19" s="107"/>
    </row>
  </sheetData>
  <mergeCells count="4">
    <mergeCell ref="A1:F1"/>
    <mergeCell ref="A3:A4"/>
    <mergeCell ref="B3:D3"/>
    <mergeCell ref="E3:F3"/>
  </mergeCells>
  <printOptions gridLines="1"/>
  <pageMargins left="0.7" right="0.7" top="0.75" bottom="0.75" header="0.5" footer="0.5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28"/>
  <sheetViews>
    <sheetView topLeftCell="A2" zoomScaleNormal="100" workbookViewId="0">
      <selection activeCell="H14" sqref="H14"/>
    </sheetView>
  </sheetViews>
  <sheetFormatPr defaultColWidth="8.88671875" defaultRowHeight="14.4"/>
  <cols>
    <col min="1" max="1" width="12.44140625" customWidth="1"/>
    <col min="2" max="3" width="9.44140625" bestFit="1" customWidth="1"/>
    <col min="4" max="4" width="9.33203125" bestFit="1" customWidth="1"/>
    <col min="5" max="5" width="10.44140625" bestFit="1" customWidth="1"/>
  </cols>
  <sheetData>
    <row r="1" spans="1:6" ht="38.25" customHeight="1">
      <c r="A1" s="346" t="s">
        <v>267</v>
      </c>
      <c r="B1" s="346"/>
      <c r="C1" s="346"/>
      <c r="D1" s="346"/>
      <c r="E1" s="346"/>
      <c r="F1" s="346"/>
    </row>
    <row r="3" spans="1:6">
      <c r="A3" s="348" t="s">
        <v>135</v>
      </c>
      <c r="B3" s="354" t="s">
        <v>264</v>
      </c>
      <c r="C3" s="354"/>
      <c r="D3" s="354"/>
      <c r="E3" s="363" t="s">
        <v>63</v>
      </c>
      <c r="F3" s="363"/>
    </row>
    <row r="4" spans="1:6">
      <c r="A4" s="349"/>
      <c r="B4" s="49" t="s">
        <v>239</v>
      </c>
      <c r="C4" s="133" t="s">
        <v>240</v>
      </c>
      <c r="D4" s="49" t="s">
        <v>241</v>
      </c>
      <c r="E4" s="49" t="s">
        <v>78</v>
      </c>
      <c r="F4" s="48" t="s">
        <v>77</v>
      </c>
    </row>
    <row r="5" spans="1:6">
      <c r="A5" s="137" t="s">
        <v>139</v>
      </c>
      <c r="B5" s="51">
        <v>100</v>
      </c>
      <c r="C5" s="51">
        <v>0</v>
      </c>
      <c r="D5" s="51">
        <v>0</v>
      </c>
      <c r="E5" s="51">
        <v>100</v>
      </c>
      <c r="F5" s="99">
        <v>11</v>
      </c>
    </row>
    <row r="6" spans="1:6">
      <c r="A6" s="17" t="s">
        <v>141</v>
      </c>
      <c r="B6" s="51">
        <v>94.944512946979046</v>
      </c>
      <c r="C6" s="51">
        <v>5.0554870530209621</v>
      </c>
      <c r="D6" s="51">
        <v>0</v>
      </c>
      <c r="E6" s="51">
        <v>100</v>
      </c>
      <c r="F6" s="135">
        <v>3244</v>
      </c>
    </row>
    <row r="7" spans="1:6">
      <c r="A7" s="17" t="s">
        <v>132</v>
      </c>
      <c r="B7" s="51">
        <v>87.266533764298288</v>
      </c>
      <c r="C7" s="51">
        <v>12.257340275224031</v>
      </c>
      <c r="D7" s="51">
        <v>0.47612596047767436</v>
      </c>
      <c r="E7" s="51">
        <v>100</v>
      </c>
      <c r="F7" s="135">
        <v>103335</v>
      </c>
    </row>
    <row r="8" spans="1:6">
      <c r="A8" s="17" t="s">
        <v>133</v>
      </c>
      <c r="B8" s="51">
        <v>80.466374728828455</v>
      </c>
      <c r="C8" s="51">
        <v>18.369099750804441</v>
      </c>
      <c r="D8" s="51">
        <v>1.1645255203670997</v>
      </c>
      <c r="E8" s="51">
        <v>100</v>
      </c>
      <c r="F8" s="135">
        <v>247997</v>
      </c>
    </row>
    <row r="9" spans="1:6">
      <c r="A9" s="17" t="s">
        <v>143</v>
      </c>
      <c r="B9" s="51">
        <v>67.014462292949005</v>
      </c>
      <c r="C9" s="51">
        <v>28.944602912475602</v>
      </c>
      <c r="D9" s="51">
        <v>4.0409347945753886</v>
      </c>
      <c r="E9" s="51">
        <v>100</v>
      </c>
      <c r="F9" s="135">
        <v>39966</v>
      </c>
    </row>
    <row r="10" spans="1:6">
      <c r="A10" s="17" t="s">
        <v>145</v>
      </c>
      <c r="B10" s="51">
        <v>71.722365038560412</v>
      </c>
      <c r="C10" s="51">
        <v>20.822622107969153</v>
      </c>
      <c r="D10" s="51">
        <v>7.4550128534704374</v>
      </c>
      <c r="E10" s="51">
        <v>100</v>
      </c>
      <c r="F10" s="99">
        <v>389</v>
      </c>
    </row>
    <row r="11" spans="1:6">
      <c r="A11" s="17" t="s">
        <v>268</v>
      </c>
      <c r="B11" s="51">
        <v>91.240875912408754</v>
      </c>
      <c r="C11" s="51">
        <v>8.0291970802919703</v>
      </c>
      <c r="D11" s="51">
        <v>0.72992700729927007</v>
      </c>
      <c r="E11" s="51">
        <v>100</v>
      </c>
      <c r="F11" s="135">
        <v>137</v>
      </c>
    </row>
    <row r="12" spans="1:6">
      <c r="A12" s="21" t="s">
        <v>34</v>
      </c>
      <c r="B12" s="138">
        <v>80.998736961468467</v>
      </c>
      <c r="C12" s="138">
        <v>17.729365519301201</v>
      </c>
      <c r="D12" s="138">
        <v>1.271897519230331</v>
      </c>
      <c r="E12" s="53">
        <v>100</v>
      </c>
      <c r="F12" s="136">
        <v>395079</v>
      </c>
    </row>
    <row r="21" spans="2:8">
      <c r="B21" s="107"/>
      <c r="C21" s="107"/>
      <c r="D21" s="107"/>
      <c r="E21" s="107"/>
      <c r="F21" s="107"/>
      <c r="G21" s="107"/>
      <c r="H21" s="107"/>
    </row>
    <row r="22" spans="2:8">
      <c r="B22" s="107"/>
      <c r="C22" s="107"/>
      <c r="D22" s="107"/>
      <c r="E22" s="107"/>
      <c r="F22" s="107"/>
      <c r="G22" s="107"/>
      <c r="H22" s="107"/>
    </row>
    <row r="23" spans="2:8">
      <c r="B23" s="107"/>
      <c r="C23" s="107"/>
      <c r="D23" s="107"/>
      <c r="E23" s="107"/>
      <c r="F23" s="107"/>
      <c r="G23" s="107"/>
      <c r="H23" s="107"/>
    </row>
    <row r="24" spans="2:8">
      <c r="B24" s="107"/>
      <c r="C24" s="107"/>
      <c r="D24" s="107"/>
      <c r="E24" s="107"/>
      <c r="F24" s="107"/>
      <c r="G24" s="107"/>
      <c r="H24" s="107"/>
    </row>
    <row r="25" spans="2:8">
      <c r="B25" s="107"/>
      <c r="C25" s="107"/>
      <c r="D25" s="107"/>
      <c r="E25" s="107"/>
      <c r="F25" s="107"/>
      <c r="G25" s="107"/>
      <c r="H25" s="107"/>
    </row>
    <row r="26" spans="2:8">
      <c r="B26" s="107"/>
      <c r="C26" s="107"/>
      <c r="D26" s="107"/>
      <c r="E26" s="107"/>
      <c r="F26" s="107"/>
      <c r="G26" s="107"/>
      <c r="H26" s="107"/>
    </row>
    <row r="27" spans="2:8">
      <c r="B27" s="107"/>
      <c r="C27" s="107"/>
      <c r="D27" s="107"/>
      <c r="E27" s="107"/>
      <c r="F27" s="107"/>
      <c r="G27" s="107"/>
      <c r="H27" s="107"/>
    </row>
    <row r="28" spans="2:8">
      <c r="B28" s="107"/>
      <c r="C28" s="107"/>
      <c r="D28" s="107"/>
      <c r="E28" s="107"/>
      <c r="F28" s="107"/>
      <c r="G28" s="107"/>
      <c r="H28" s="107"/>
    </row>
  </sheetData>
  <mergeCells count="4">
    <mergeCell ref="A1:F1"/>
    <mergeCell ref="A3:A4"/>
    <mergeCell ref="B3:D3"/>
    <mergeCell ref="E3:F3"/>
  </mergeCells>
  <printOptions gridLines="1"/>
  <pageMargins left="0.7" right="0.7" top="0.75" bottom="0.75" header="0.5" footer="0.5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W26"/>
  <sheetViews>
    <sheetView zoomScaleNormal="100" workbookViewId="0">
      <selection sqref="A1:J1"/>
    </sheetView>
  </sheetViews>
  <sheetFormatPr defaultColWidth="8.88671875" defaultRowHeight="14.4"/>
  <cols>
    <col min="1" max="1" width="22" customWidth="1"/>
    <col min="2" max="2" width="9.44140625" customWidth="1"/>
    <col min="5" max="7" width="9.109375"/>
    <col min="11" max="12" width="9.109375"/>
    <col min="14" max="14" width="9.109375"/>
  </cols>
  <sheetData>
    <row r="1" spans="1:23" ht="31.5" customHeight="1">
      <c r="A1" s="346" t="s">
        <v>269</v>
      </c>
      <c r="B1" s="346"/>
      <c r="C1" s="346"/>
      <c r="D1" s="346"/>
      <c r="E1" s="346"/>
      <c r="F1" s="346"/>
      <c r="G1" s="346"/>
      <c r="H1" s="346"/>
      <c r="I1" s="346"/>
      <c r="J1" s="346"/>
      <c r="K1" s="10"/>
      <c r="L1" s="10"/>
    </row>
    <row r="3" spans="1:23" ht="16.5" customHeight="1">
      <c r="A3" s="395" t="s">
        <v>8</v>
      </c>
      <c r="B3" s="395" t="s">
        <v>270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 t="s">
        <v>270</v>
      </c>
      <c r="N3" s="395"/>
      <c r="O3" s="395"/>
      <c r="P3" s="395"/>
      <c r="Q3" s="395"/>
      <c r="R3" s="395"/>
      <c r="S3" s="395"/>
      <c r="T3" s="395"/>
      <c r="U3" s="395"/>
      <c r="V3" s="395"/>
      <c r="W3" s="395"/>
    </row>
    <row r="4" spans="1:23">
      <c r="A4" s="396"/>
      <c r="B4" s="139">
        <v>2015</v>
      </c>
      <c r="C4" s="139">
        <v>2016</v>
      </c>
      <c r="D4" s="139">
        <v>2017</v>
      </c>
      <c r="E4" s="139">
        <v>2018</v>
      </c>
      <c r="F4" s="139">
        <v>2019</v>
      </c>
      <c r="G4" s="139">
        <v>2020</v>
      </c>
      <c r="H4" s="139">
        <v>2021</v>
      </c>
      <c r="I4" s="139">
        <v>2015</v>
      </c>
      <c r="J4" s="139">
        <v>2016</v>
      </c>
      <c r="K4" s="139">
        <v>2017</v>
      </c>
      <c r="L4" s="139">
        <v>2018</v>
      </c>
      <c r="M4" s="139">
        <v>2019</v>
      </c>
      <c r="N4" s="139">
        <v>2020</v>
      </c>
      <c r="O4" s="139">
        <v>2021</v>
      </c>
    </row>
    <row r="5" spans="1:23">
      <c r="A5" s="104" t="s">
        <v>13</v>
      </c>
      <c r="B5" s="135">
        <v>6897</v>
      </c>
      <c r="C5" s="135">
        <v>7121</v>
      </c>
      <c r="D5" s="135">
        <v>7121</v>
      </c>
      <c r="E5" s="135">
        <v>7677</v>
      </c>
      <c r="F5" s="135">
        <v>7553</v>
      </c>
      <c r="G5" s="135">
        <v>7189</v>
      </c>
      <c r="H5" s="135">
        <v>7498</v>
      </c>
      <c r="I5" s="63">
        <v>0.22421247683755405</v>
      </c>
      <c r="J5" s="63">
        <v>0.2341048063646525</v>
      </c>
      <c r="K5" s="63">
        <v>0.26966594827586204</v>
      </c>
      <c r="L5" s="63">
        <v>0.27352406741012575</v>
      </c>
      <c r="M5" s="63">
        <v>0.27670720984759672</v>
      </c>
      <c r="N5" s="63">
        <v>0.27428462418924099</v>
      </c>
      <c r="O5" s="63">
        <v>0.28981137909709298</v>
      </c>
    </row>
    <row r="6" spans="1:23">
      <c r="A6" s="104" t="s">
        <v>14</v>
      </c>
      <c r="B6" s="135">
        <v>221</v>
      </c>
      <c r="C6" s="135">
        <v>248</v>
      </c>
      <c r="D6" s="135">
        <v>248</v>
      </c>
      <c r="E6" s="135">
        <v>262</v>
      </c>
      <c r="F6" s="135">
        <v>219</v>
      </c>
      <c r="G6" s="135">
        <v>192</v>
      </c>
      <c r="H6" s="135">
        <v>178</v>
      </c>
      <c r="I6" s="63">
        <v>0.23068893528183715</v>
      </c>
      <c r="J6" s="63">
        <v>0.26160337552742619</v>
      </c>
      <c r="K6" s="63">
        <v>0.3009049773755656</v>
      </c>
      <c r="L6" s="63">
        <v>0.30080367393800228</v>
      </c>
      <c r="M6" s="63">
        <v>0.27037037037037037</v>
      </c>
      <c r="N6" s="63">
        <v>0.25737265415549598</v>
      </c>
      <c r="O6" s="63">
        <v>0.243835616438356</v>
      </c>
    </row>
    <row r="7" spans="1:23">
      <c r="A7" s="104" t="s">
        <v>15</v>
      </c>
      <c r="B7" s="135">
        <v>21007</v>
      </c>
      <c r="C7" s="135">
        <v>20900</v>
      </c>
      <c r="D7" s="135">
        <v>20900</v>
      </c>
      <c r="E7" s="135">
        <v>20402</v>
      </c>
      <c r="F7" s="135">
        <v>19901</v>
      </c>
      <c r="G7" s="135">
        <v>18891</v>
      </c>
      <c r="H7" s="135">
        <v>19692</v>
      </c>
      <c r="I7" s="63">
        <v>0.2507939160956042</v>
      </c>
      <c r="J7" s="63">
        <v>0.25804061979134513</v>
      </c>
      <c r="K7" s="63">
        <v>0.27361472901545231</v>
      </c>
      <c r="L7" s="63">
        <v>0.2702323240350738</v>
      </c>
      <c r="M7" s="63">
        <v>0.27373387252070092</v>
      </c>
      <c r="N7" s="63">
        <v>0.27773938868224102</v>
      </c>
      <c r="O7" s="63">
        <v>0.288286705608503</v>
      </c>
    </row>
    <row r="8" spans="1:23">
      <c r="A8" s="104" t="s">
        <v>16</v>
      </c>
      <c r="B8" s="135">
        <v>1407</v>
      </c>
      <c r="C8" s="135">
        <v>1444</v>
      </c>
      <c r="D8" s="135">
        <v>1444</v>
      </c>
      <c r="E8" s="135">
        <v>1545</v>
      </c>
      <c r="F8" s="135">
        <v>1524</v>
      </c>
      <c r="G8" s="135">
        <v>1511</v>
      </c>
      <c r="H8" s="135">
        <v>1512</v>
      </c>
      <c r="I8" s="63">
        <v>0.2607970342910102</v>
      </c>
      <c r="J8" s="63">
        <v>0.25836464483807481</v>
      </c>
      <c r="K8" s="63">
        <v>0.24954329557910121</v>
      </c>
      <c r="L8" s="63">
        <v>0.28458279609504511</v>
      </c>
      <c r="M8" s="63">
        <v>0.29206592564200845</v>
      </c>
      <c r="N8" s="63">
        <v>0.29385453131077399</v>
      </c>
      <c r="O8" s="63">
        <v>0.29473684210526302</v>
      </c>
    </row>
    <row r="9" spans="1:23">
      <c r="A9" s="104" t="s">
        <v>17</v>
      </c>
      <c r="B9" s="135">
        <v>1128</v>
      </c>
      <c r="C9" s="135">
        <v>1177</v>
      </c>
      <c r="D9" s="135">
        <v>1177</v>
      </c>
      <c r="E9" s="135">
        <v>1065</v>
      </c>
      <c r="F9" s="135">
        <v>1032</v>
      </c>
      <c r="G9" s="135">
        <v>1084</v>
      </c>
      <c r="H9" s="135">
        <v>1104</v>
      </c>
      <c r="I9" s="63">
        <v>0.25223613595706618</v>
      </c>
      <c r="J9" s="63">
        <v>0.27759433962264152</v>
      </c>
      <c r="K9" s="63">
        <v>0.28175856205975225</v>
      </c>
      <c r="L9" s="63">
        <v>0.26698420656806215</v>
      </c>
      <c r="M9" s="63">
        <v>0.25774225774225773</v>
      </c>
      <c r="N9" s="63">
        <v>0.27895007720020598</v>
      </c>
      <c r="O9" s="63">
        <v>0.27984790874524701</v>
      </c>
    </row>
    <row r="10" spans="1:23">
      <c r="A10" s="104" t="s">
        <v>18</v>
      </c>
      <c r="B10" s="135">
        <v>9450</v>
      </c>
      <c r="C10" s="135">
        <v>8719</v>
      </c>
      <c r="D10" s="135">
        <v>8719</v>
      </c>
      <c r="E10" s="135">
        <v>8214</v>
      </c>
      <c r="F10" s="135">
        <v>7942</v>
      </c>
      <c r="G10" s="135">
        <v>7724</v>
      </c>
      <c r="H10" s="314">
        <v>7815</v>
      </c>
      <c r="I10" s="63">
        <v>0.24891347293559857</v>
      </c>
      <c r="J10" s="63">
        <v>0.23710975742412704</v>
      </c>
      <c r="K10" s="63">
        <v>0.24030576789437108</v>
      </c>
      <c r="L10" s="63">
        <v>0.23837023709335733</v>
      </c>
      <c r="M10" s="63">
        <v>0.24180240523671792</v>
      </c>
      <c r="N10" s="63">
        <v>0.24087135634479701</v>
      </c>
      <c r="O10" s="63">
        <v>0.24290465976561301</v>
      </c>
    </row>
    <row r="11" spans="1:23">
      <c r="A11" s="104" t="s">
        <v>19</v>
      </c>
      <c r="B11" s="135">
        <v>2237</v>
      </c>
      <c r="C11" s="135">
        <v>2233</v>
      </c>
      <c r="D11" s="135">
        <v>2233</v>
      </c>
      <c r="E11" s="135">
        <v>2167</v>
      </c>
      <c r="F11" s="135">
        <v>2201</v>
      </c>
      <c r="G11" s="135">
        <v>2183</v>
      </c>
      <c r="H11" s="135">
        <v>2139</v>
      </c>
      <c r="I11" s="63">
        <v>0.25712643678160918</v>
      </c>
      <c r="J11" s="63">
        <v>0.25320331103299692</v>
      </c>
      <c r="K11" s="63">
        <v>0.27229990356798456</v>
      </c>
      <c r="L11" s="63">
        <v>0.26615082289363795</v>
      </c>
      <c r="M11" s="63">
        <v>0.27889001520527118</v>
      </c>
      <c r="N11" s="63">
        <v>0.280159137577002</v>
      </c>
      <c r="O11" s="63">
        <v>0.27757591487152899</v>
      </c>
    </row>
    <row r="12" spans="1:23">
      <c r="A12" s="104" t="s">
        <v>20</v>
      </c>
      <c r="B12" s="135">
        <v>2409</v>
      </c>
      <c r="C12" s="135">
        <v>2425</v>
      </c>
      <c r="D12" s="135">
        <v>2425</v>
      </c>
      <c r="E12" s="135">
        <v>2253</v>
      </c>
      <c r="F12" s="135">
        <v>2264</v>
      </c>
      <c r="G12" s="135">
        <v>1998</v>
      </c>
      <c r="H12" s="135">
        <v>2165</v>
      </c>
      <c r="I12" s="63">
        <v>0.24804365733113673</v>
      </c>
      <c r="J12" s="63">
        <v>0.2562070787110407</v>
      </c>
      <c r="K12" s="63">
        <v>0.25512652705061084</v>
      </c>
      <c r="L12" s="63">
        <v>0.25902506323292712</v>
      </c>
      <c r="M12" s="63">
        <v>0.27032835820895523</v>
      </c>
      <c r="N12" s="63">
        <v>0.24002883229216701</v>
      </c>
      <c r="O12" s="63">
        <v>0.26626491206493702</v>
      </c>
    </row>
    <row r="13" spans="1:23">
      <c r="A13" s="104" t="s">
        <v>21</v>
      </c>
      <c r="B13" s="135">
        <v>8623</v>
      </c>
      <c r="C13" s="135">
        <v>8558</v>
      </c>
      <c r="D13" s="135">
        <v>8558</v>
      </c>
      <c r="E13" s="135">
        <v>8375</v>
      </c>
      <c r="F13" s="135">
        <v>8126</v>
      </c>
      <c r="G13" s="135">
        <v>7762</v>
      </c>
      <c r="H13" s="135">
        <v>7556</v>
      </c>
      <c r="I13" s="63">
        <v>0.24477688202566142</v>
      </c>
      <c r="J13" s="63">
        <v>0.2505636070853462</v>
      </c>
      <c r="K13" s="63">
        <v>0.25428415167719981</v>
      </c>
      <c r="L13" s="63">
        <v>0.25874320316361837</v>
      </c>
      <c r="M13" s="63">
        <v>0.26109308228641198</v>
      </c>
      <c r="N13" s="63">
        <v>0.25987679121467799</v>
      </c>
      <c r="O13" s="63">
        <v>0.25261609441342597</v>
      </c>
    </row>
    <row r="14" spans="1:23">
      <c r="A14" s="104" t="s">
        <v>22</v>
      </c>
      <c r="B14" s="135">
        <v>6829</v>
      </c>
      <c r="C14" s="135">
        <v>6853</v>
      </c>
      <c r="D14" s="135">
        <v>6853</v>
      </c>
      <c r="E14" s="135">
        <v>6739</v>
      </c>
      <c r="F14" s="135">
        <v>6316</v>
      </c>
      <c r="G14" s="135">
        <v>6041</v>
      </c>
      <c r="H14" s="135">
        <v>6159</v>
      </c>
      <c r="I14" s="63">
        <v>0.24670351504642174</v>
      </c>
      <c r="J14" s="63">
        <v>0.25041107903679616</v>
      </c>
      <c r="K14" s="63">
        <v>0.26546587627298984</v>
      </c>
      <c r="L14" s="63">
        <v>0.2699162895021428</v>
      </c>
      <c r="M14" s="63">
        <v>0.26733259967832051</v>
      </c>
      <c r="N14" s="63">
        <v>0.26750210335207902</v>
      </c>
      <c r="O14" s="63">
        <v>0.27109467846296098</v>
      </c>
    </row>
    <row r="15" spans="1:23">
      <c r="A15" s="104" t="s">
        <v>23</v>
      </c>
      <c r="B15" s="135">
        <v>1688</v>
      </c>
      <c r="C15" s="135">
        <v>1458</v>
      </c>
      <c r="D15" s="135">
        <v>1458</v>
      </c>
      <c r="E15" s="135">
        <v>1463</v>
      </c>
      <c r="F15" s="135">
        <v>1357</v>
      </c>
      <c r="G15" s="135">
        <v>1221</v>
      </c>
      <c r="H15" s="135">
        <v>1303</v>
      </c>
      <c r="I15" s="63">
        <v>0.24474409163404379</v>
      </c>
      <c r="J15" s="63">
        <v>0.21770942212931163</v>
      </c>
      <c r="K15" s="63">
        <v>0.24074074074074073</v>
      </c>
      <c r="L15" s="63">
        <v>0.24098171635644869</v>
      </c>
      <c r="M15" s="63">
        <v>0.22556515957446807</v>
      </c>
      <c r="N15" s="63">
        <v>0.21772467902995701</v>
      </c>
      <c r="O15" s="63">
        <v>0.23469020172910701</v>
      </c>
    </row>
    <row r="16" spans="1:23">
      <c r="A16" s="104" t="s">
        <v>24</v>
      </c>
      <c r="B16" s="135">
        <v>2933</v>
      </c>
      <c r="C16" s="135">
        <v>2857</v>
      </c>
      <c r="D16" s="135">
        <v>2857</v>
      </c>
      <c r="E16" s="135">
        <v>2678</v>
      </c>
      <c r="F16" s="135">
        <v>2495</v>
      </c>
      <c r="G16" s="135">
        <v>2365</v>
      </c>
      <c r="H16" s="135">
        <v>2348</v>
      </c>
      <c r="I16" s="63">
        <v>0.2535442600276625</v>
      </c>
      <c r="J16" s="63">
        <v>0.25743377185078392</v>
      </c>
      <c r="K16" s="63">
        <v>0.27081339712918662</v>
      </c>
      <c r="L16" s="63">
        <v>0.27025936017761631</v>
      </c>
      <c r="M16" s="63">
        <v>0.26661679846120967</v>
      </c>
      <c r="N16" s="63">
        <v>0.26495630741653597</v>
      </c>
      <c r="O16" s="63">
        <v>0.26926605504587198</v>
      </c>
    </row>
    <row r="17" spans="1:15">
      <c r="A17" s="104" t="s">
        <v>25</v>
      </c>
      <c r="B17" s="140" t="s">
        <v>271</v>
      </c>
      <c r="C17" s="140" t="s">
        <v>271</v>
      </c>
      <c r="D17" s="140" t="s">
        <v>271</v>
      </c>
      <c r="E17" s="140" t="s">
        <v>271</v>
      </c>
      <c r="F17" s="140">
        <v>4954</v>
      </c>
      <c r="G17" s="140">
        <v>8792</v>
      </c>
      <c r="H17" s="5">
        <v>9092</v>
      </c>
      <c r="I17" s="140" t="s">
        <v>271</v>
      </c>
      <c r="J17" s="140" t="s">
        <v>271</v>
      </c>
      <c r="K17" s="140" t="s">
        <v>271</v>
      </c>
      <c r="L17" s="140" t="s">
        <v>271</v>
      </c>
      <c r="M17" s="140">
        <v>0.12905074502448682</v>
      </c>
      <c r="N17" s="140">
        <v>0.23596983279207701</v>
      </c>
      <c r="O17" s="63">
        <v>0.24603561184174899</v>
      </c>
    </row>
    <row r="18" spans="1:15">
      <c r="A18" s="104" t="s">
        <v>26</v>
      </c>
      <c r="B18" s="135">
        <v>1972</v>
      </c>
      <c r="C18" s="135">
        <v>1968</v>
      </c>
      <c r="D18" s="135">
        <v>1968</v>
      </c>
      <c r="E18" s="135">
        <v>1811</v>
      </c>
      <c r="F18" s="135">
        <v>1854</v>
      </c>
      <c r="G18" s="135">
        <v>1815</v>
      </c>
      <c r="H18" s="135">
        <v>2056</v>
      </c>
      <c r="I18" s="63">
        <v>0.19867015917791658</v>
      </c>
      <c r="J18" s="63">
        <v>0.20042774213260006</v>
      </c>
      <c r="K18" s="63">
        <v>0.22288245462402767</v>
      </c>
      <c r="L18" s="63">
        <v>0.2076596720559569</v>
      </c>
      <c r="M18" s="63">
        <v>0.22412959381044487</v>
      </c>
      <c r="N18" s="63">
        <v>0.22602739726027399</v>
      </c>
      <c r="O18" s="63">
        <v>0.25103785103785098</v>
      </c>
    </row>
    <row r="19" spans="1:15">
      <c r="A19" s="104" t="s">
        <v>27</v>
      </c>
      <c r="B19" s="135">
        <v>219</v>
      </c>
      <c r="C19" s="135">
        <v>272</v>
      </c>
      <c r="D19" s="135">
        <v>272</v>
      </c>
      <c r="E19" s="135">
        <v>275</v>
      </c>
      <c r="F19" s="135">
        <v>283</v>
      </c>
      <c r="G19" s="135">
        <v>255</v>
      </c>
      <c r="H19" s="135">
        <v>219</v>
      </c>
      <c r="I19" s="63">
        <v>0.11514195583596215</v>
      </c>
      <c r="J19" s="63">
        <v>0.15596330275229359</v>
      </c>
      <c r="K19" s="63">
        <v>0.11647254575707154</v>
      </c>
      <c r="L19" s="63">
        <v>0.16195524146054183</v>
      </c>
      <c r="M19" s="63">
        <v>0.16925837320574164</v>
      </c>
      <c r="N19" s="63">
        <v>0.17477724468814301</v>
      </c>
      <c r="O19" s="63">
        <v>0.165033911077619</v>
      </c>
    </row>
    <row r="20" spans="1:15">
      <c r="A20" s="104" t="s">
        <v>28</v>
      </c>
      <c r="B20" s="135">
        <v>10455</v>
      </c>
      <c r="C20" s="135">
        <v>10589</v>
      </c>
      <c r="D20" s="135">
        <v>10589</v>
      </c>
      <c r="E20" s="135">
        <v>10590</v>
      </c>
      <c r="F20" s="135">
        <v>10846</v>
      </c>
      <c r="G20" s="135">
        <v>10180</v>
      </c>
      <c r="H20" s="135">
        <v>9987</v>
      </c>
      <c r="I20" s="63">
        <v>0.204099560761347</v>
      </c>
      <c r="J20" s="63">
        <v>0.20864613505152607</v>
      </c>
      <c r="K20" s="63">
        <v>0.21436387148114991</v>
      </c>
      <c r="L20" s="63">
        <v>0.22029914085415322</v>
      </c>
      <c r="M20" s="63">
        <v>0.2315888369312237</v>
      </c>
      <c r="N20" s="63">
        <v>0.22645370823508501</v>
      </c>
      <c r="O20" s="63">
        <v>0.23275379882539399</v>
      </c>
    </row>
    <row r="21" spans="1:15">
      <c r="A21" s="104" t="s">
        <v>29</v>
      </c>
      <c r="B21" s="135">
        <v>5848</v>
      </c>
      <c r="C21" s="135">
        <v>5522</v>
      </c>
      <c r="D21" s="135">
        <v>5522</v>
      </c>
      <c r="E21" s="135">
        <v>5718</v>
      </c>
      <c r="F21" s="135">
        <v>5298</v>
      </c>
      <c r="G21" s="135">
        <v>5285</v>
      </c>
      <c r="H21" s="135">
        <v>5651</v>
      </c>
      <c r="I21" s="63">
        <v>0.18528610354223432</v>
      </c>
      <c r="J21" s="63">
        <v>0.17787083266226444</v>
      </c>
      <c r="K21" s="63">
        <v>0.19690045698390621</v>
      </c>
      <c r="L21" s="63">
        <v>0.1980396910608527</v>
      </c>
      <c r="M21" s="63">
        <v>0.19238171320672501</v>
      </c>
      <c r="N21" s="63">
        <v>0.20025007578053999</v>
      </c>
      <c r="O21" s="63">
        <v>0.21532540771223899</v>
      </c>
    </row>
    <row r="22" spans="1:15">
      <c r="A22" s="104" t="s">
        <v>30</v>
      </c>
      <c r="B22" s="135">
        <v>937</v>
      </c>
      <c r="C22" s="135">
        <v>895</v>
      </c>
      <c r="D22" s="135">
        <v>895</v>
      </c>
      <c r="E22" s="135">
        <v>956</v>
      </c>
      <c r="F22" s="135">
        <v>976</v>
      </c>
      <c r="G22" s="135">
        <v>999</v>
      </c>
      <c r="H22" s="135">
        <v>1010</v>
      </c>
      <c r="I22" s="63">
        <v>0.22410906481702941</v>
      </c>
      <c r="J22" s="63">
        <v>0.21628806186563557</v>
      </c>
      <c r="K22" s="63">
        <v>0.23824839188520536</v>
      </c>
      <c r="L22" s="63">
        <v>0.24002008536279187</v>
      </c>
      <c r="M22" s="63">
        <v>0.25523012552301255</v>
      </c>
      <c r="N22" s="63">
        <v>0.25394001016776802</v>
      </c>
      <c r="O22" s="63">
        <v>0.27777777777777801</v>
      </c>
    </row>
    <row r="23" spans="1:15">
      <c r="A23" s="104" t="s">
        <v>31</v>
      </c>
      <c r="B23" s="135">
        <v>2782</v>
      </c>
      <c r="C23" s="135">
        <v>2489</v>
      </c>
      <c r="D23" s="135">
        <v>2489</v>
      </c>
      <c r="E23" s="135">
        <v>2328</v>
      </c>
      <c r="F23" s="135">
        <v>2119</v>
      </c>
      <c r="G23" s="135">
        <v>2083</v>
      </c>
      <c r="H23" s="135">
        <v>2565</v>
      </c>
      <c r="I23" s="63">
        <v>0.17889524789402611</v>
      </c>
      <c r="J23" s="63">
        <v>0.16550302546711881</v>
      </c>
      <c r="K23" s="63">
        <v>0.1532784558614817</v>
      </c>
      <c r="L23" s="63">
        <v>0.16467425903657071</v>
      </c>
      <c r="M23" s="63">
        <v>0.16719267792330755</v>
      </c>
      <c r="N23" s="63">
        <v>0.17492442055760801</v>
      </c>
      <c r="O23" s="63">
        <v>0.206305799083085</v>
      </c>
    </row>
    <row r="24" spans="1:15">
      <c r="A24" s="104" t="s">
        <v>32</v>
      </c>
      <c r="B24" s="135">
        <v>9846</v>
      </c>
      <c r="C24" s="135">
        <v>9711</v>
      </c>
      <c r="D24" s="135">
        <v>9711</v>
      </c>
      <c r="E24" s="135">
        <v>9649</v>
      </c>
      <c r="F24" s="135">
        <v>9448</v>
      </c>
      <c r="G24" s="135">
        <v>9325</v>
      </c>
      <c r="H24" s="135">
        <v>9626</v>
      </c>
      <c r="I24" s="63">
        <v>0.22925931962651641</v>
      </c>
      <c r="J24" s="63">
        <v>0.23489429635721543</v>
      </c>
      <c r="K24" s="63">
        <v>0.2350685596408203</v>
      </c>
      <c r="L24" s="63">
        <v>0.24186594475359705</v>
      </c>
      <c r="M24" s="63">
        <v>0.24832444082319236</v>
      </c>
      <c r="N24" s="63">
        <v>0.25403181867712799</v>
      </c>
      <c r="O24" s="63">
        <v>0.26296235589793998</v>
      </c>
    </row>
    <row r="25" spans="1:15">
      <c r="A25" s="104" t="s">
        <v>33</v>
      </c>
      <c r="B25" s="135">
        <v>2034</v>
      </c>
      <c r="C25" s="135">
        <v>2217</v>
      </c>
      <c r="D25" s="135">
        <v>2217</v>
      </c>
      <c r="E25" s="135">
        <v>2317</v>
      </c>
      <c r="F25" s="135">
        <v>2222</v>
      </c>
      <c r="G25" s="135">
        <v>2211</v>
      </c>
      <c r="H25" s="135">
        <v>2117</v>
      </c>
      <c r="I25" s="63">
        <v>0.19102178812922616</v>
      </c>
      <c r="J25" s="63">
        <v>0.21846669294442256</v>
      </c>
      <c r="K25" s="63">
        <v>0.24477459016393444</v>
      </c>
      <c r="L25" s="63">
        <v>0.25784553750278211</v>
      </c>
      <c r="M25" s="63">
        <v>0.25970079476390839</v>
      </c>
      <c r="N25" s="63">
        <v>0.27394374922562298</v>
      </c>
      <c r="O25" s="63">
        <v>0.26834833312206902</v>
      </c>
    </row>
    <row r="26" spans="1:15">
      <c r="A26" s="105" t="s">
        <v>34</v>
      </c>
      <c r="B26" s="136">
        <v>98922</v>
      </c>
      <c r="C26" s="136">
        <v>97656</v>
      </c>
      <c r="D26" s="136">
        <v>97656</v>
      </c>
      <c r="E26" s="136">
        <v>96484</v>
      </c>
      <c r="F26" s="136">
        <v>98930</v>
      </c>
      <c r="G26" s="136">
        <v>99106</v>
      </c>
      <c r="H26" s="315">
        <v>101792</v>
      </c>
      <c r="I26" s="106">
        <v>0.20687837880229629</v>
      </c>
      <c r="J26" s="106">
        <v>0.20924477241609832</v>
      </c>
      <c r="K26" s="106">
        <v>0.21971893132128753</v>
      </c>
      <c r="L26" s="106">
        <v>0.22174469620535356</v>
      </c>
      <c r="M26" s="106">
        <v>0.23834533934035224</v>
      </c>
      <c r="N26" s="106">
        <v>0.24908321792393801</v>
      </c>
      <c r="O26" s="106">
        <v>0.25764720473626801</v>
      </c>
    </row>
  </sheetData>
  <mergeCells count="4">
    <mergeCell ref="A1:J1"/>
    <mergeCell ref="A3:A4"/>
    <mergeCell ref="B3:L3"/>
    <mergeCell ref="M3:W3"/>
  </mergeCells>
  <printOptions gridLines="1"/>
  <pageMargins left="0.7" right="0.7" top="0.75" bottom="0.75" header="0.5" footer="0.5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29"/>
  <sheetViews>
    <sheetView zoomScaleNormal="100" workbookViewId="0">
      <selection activeCell="A28" sqref="A28"/>
    </sheetView>
  </sheetViews>
  <sheetFormatPr defaultColWidth="8.88671875" defaultRowHeight="14.4"/>
  <cols>
    <col min="1" max="1" width="18.6640625" customWidth="1"/>
    <col min="2" max="2" width="9.44140625" bestFit="1" customWidth="1"/>
    <col min="3" max="4" width="10.44140625" bestFit="1" customWidth="1"/>
    <col min="5" max="6" width="11.44140625" bestFit="1" customWidth="1"/>
  </cols>
  <sheetData>
    <row r="1" spans="1:14" ht="30.75" customHeight="1">
      <c r="A1" s="346" t="s">
        <v>273</v>
      </c>
      <c r="B1" s="346"/>
      <c r="C1" s="346"/>
      <c r="D1" s="346"/>
      <c r="E1" s="346"/>
      <c r="F1" s="346"/>
      <c r="G1" s="346"/>
    </row>
    <row r="3" spans="1:14">
      <c r="A3" s="395" t="s">
        <v>8</v>
      </c>
      <c r="B3" s="354" t="s">
        <v>274</v>
      </c>
      <c r="C3" s="354"/>
      <c r="D3" s="354"/>
      <c r="E3" s="354"/>
      <c r="F3" s="354"/>
      <c r="G3" s="395" t="s">
        <v>34</v>
      </c>
    </row>
    <row r="4" spans="1:14">
      <c r="A4" s="396"/>
      <c r="B4" s="48" t="s">
        <v>275</v>
      </c>
      <c r="C4" s="48" t="s">
        <v>276</v>
      </c>
      <c r="D4" s="48" t="s">
        <v>277</v>
      </c>
      <c r="E4" s="48" t="s">
        <v>34</v>
      </c>
      <c r="F4" s="48" t="s">
        <v>278</v>
      </c>
      <c r="G4" s="396"/>
      <c r="J4" s="107"/>
      <c r="K4" s="107"/>
      <c r="L4" s="107"/>
      <c r="M4" s="107"/>
      <c r="N4" s="107"/>
    </row>
    <row r="5" spans="1:14">
      <c r="A5" s="17" t="s">
        <v>13</v>
      </c>
      <c r="B5" s="141">
        <v>0.2319109461966605</v>
      </c>
      <c r="C5" s="141">
        <v>8.3333333333333321</v>
      </c>
      <c r="D5" s="141">
        <v>91.434755720470008</v>
      </c>
      <c r="E5" s="141">
        <v>100</v>
      </c>
      <c r="F5" s="141">
        <v>0</v>
      </c>
      <c r="G5" s="142">
        <v>25872</v>
      </c>
      <c r="J5" s="107"/>
      <c r="K5" s="107"/>
      <c r="L5" s="107"/>
      <c r="M5" s="107"/>
      <c r="N5" s="107"/>
    </row>
    <row r="6" spans="1:14">
      <c r="A6" s="17" t="s">
        <v>14</v>
      </c>
      <c r="B6" s="141">
        <v>0.27397260273972601</v>
      </c>
      <c r="C6" s="141">
        <v>4.10958904109589</v>
      </c>
      <c r="D6" s="141">
        <v>95.61643835616438</v>
      </c>
      <c r="E6" s="141">
        <v>100</v>
      </c>
      <c r="F6" s="141">
        <v>0</v>
      </c>
      <c r="G6" s="142">
        <v>730</v>
      </c>
      <c r="J6" s="107"/>
      <c r="K6" s="107"/>
      <c r="L6" s="107"/>
      <c r="M6" s="107"/>
      <c r="N6" s="107"/>
    </row>
    <row r="7" spans="1:14">
      <c r="A7" s="17" t="s">
        <v>15</v>
      </c>
      <c r="B7" s="141">
        <v>0.57372599081451481</v>
      </c>
      <c r="C7" s="141">
        <v>7.0974747252424768</v>
      </c>
      <c r="D7" s="141">
        <v>92.328799283943013</v>
      </c>
      <c r="E7" s="141">
        <v>100</v>
      </c>
      <c r="F7" s="141">
        <v>0.22838069304756467</v>
      </c>
      <c r="G7" s="142">
        <v>68307</v>
      </c>
      <c r="J7" s="107"/>
      <c r="K7" s="107"/>
      <c r="L7" s="107"/>
      <c r="M7" s="107"/>
      <c r="N7" s="107"/>
    </row>
    <row r="8" spans="1:14">
      <c r="A8" s="17" t="s">
        <v>16</v>
      </c>
      <c r="B8" s="141">
        <v>0</v>
      </c>
      <c r="C8" s="141">
        <v>5.1267056530214425</v>
      </c>
      <c r="D8" s="141">
        <v>94.873294346978554</v>
      </c>
      <c r="E8" s="141">
        <v>100</v>
      </c>
      <c r="F8" s="141">
        <v>0</v>
      </c>
      <c r="G8" s="142">
        <v>5130</v>
      </c>
      <c r="J8" s="107"/>
      <c r="K8" s="107"/>
      <c r="L8" s="107"/>
      <c r="M8" s="107"/>
      <c r="N8" s="107"/>
    </row>
    <row r="9" spans="1:14">
      <c r="A9" s="17" t="s">
        <v>17</v>
      </c>
      <c r="B9" s="141">
        <v>5.0697084917617236E-2</v>
      </c>
      <c r="C9" s="141">
        <v>7.1989860583016467</v>
      </c>
      <c r="D9" s="141">
        <v>92.750316856780728</v>
      </c>
      <c r="E9" s="141">
        <v>99.999999999999986</v>
      </c>
      <c r="F9" s="141">
        <v>0</v>
      </c>
      <c r="G9" s="142">
        <v>3945</v>
      </c>
      <c r="J9" s="107"/>
      <c r="K9" s="107"/>
      <c r="L9" s="107"/>
      <c r="M9" s="107"/>
      <c r="N9" s="107"/>
    </row>
    <row r="10" spans="1:14">
      <c r="A10" s="17" t="s">
        <v>18</v>
      </c>
      <c r="B10" s="141">
        <v>0.18089386520288184</v>
      </c>
      <c r="C10" s="141">
        <v>9.5780182765181046</v>
      </c>
      <c r="D10" s="141">
        <v>90.241087858279016</v>
      </c>
      <c r="E10" s="141">
        <v>100</v>
      </c>
      <c r="F10" s="141">
        <v>0.32950977649289692</v>
      </c>
      <c r="G10" s="142">
        <v>32169</v>
      </c>
      <c r="J10" s="107"/>
      <c r="K10" s="107"/>
      <c r="L10" s="107"/>
      <c r="M10" s="107"/>
      <c r="N10" s="107"/>
    </row>
    <row r="11" spans="1:14">
      <c r="A11" s="17" t="s">
        <v>19</v>
      </c>
      <c r="B11" s="141">
        <v>10.563197508434987</v>
      </c>
      <c r="C11" s="141">
        <v>8.837269660005191</v>
      </c>
      <c r="D11" s="141">
        <v>80.599532831559827</v>
      </c>
      <c r="E11" s="141">
        <v>100</v>
      </c>
      <c r="F11" s="141">
        <v>0</v>
      </c>
      <c r="G11" s="142">
        <v>7706</v>
      </c>
      <c r="J11" s="107"/>
      <c r="K11" s="107"/>
      <c r="L11" s="107"/>
      <c r="M11" s="107"/>
      <c r="N11" s="107"/>
    </row>
    <row r="12" spans="1:14">
      <c r="A12" s="17" t="s">
        <v>20</v>
      </c>
      <c r="B12" s="141">
        <v>6.4348052624723193</v>
      </c>
      <c r="C12" s="141">
        <v>4.4939429464634628</v>
      </c>
      <c r="D12" s="141">
        <v>89.071251791064228</v>
      </c>
      <c r="E12" s="141">
        <v>100.00000000000001</v>
      </c>
      <c r="F12" s="141">
        <v>5.583569056696593</v>
      </c>
      <c r="G12" s="142">
        <v>8131</v>
      </c>
      <c r="J12" s="107"/>
      <c r="K12" s="107"/>
      <c r="L12" s="107"/>
      <c r="M12" s="107"/>
      <c r="N12" s="107"/>
    </row>
    <row r="13" spans="1:14">
      <c r="A13" s="17" t="s">
        <v>21</v>
      </c>
      <c r="B13" s="141">
        <v>0.11701380762930025</v>
      </c>
      <c r="C13" s="141">
        <v>6.041255725318444</v>
      </c>
      <c r="D13" s="141">
        <v>93.841730467052258</v>
      </c>
      <c r="E13" s="141">
        <v>100</v>
      </c>
      <c r="F13" s="141">
        <v>0</v>
      </c>
      <c r="G13" s="142">
        <v>29911</v>
      </c>
      <c r="J13" s="107"/>
      <c r="K13" s="107"/>
      <c r="L13" s="107"/>
      <c r="M13" s="107"/>
      <c r="N13" s="107"/>
    </row>
    <row r="14" spans="1:14">
      <c r="A14" s="17" t="s">
        <v>22</v>
      </c>
      <c r="B14" s="141">
        <v>0.12340237990304098</v>
      </c>
      <c r="C14" s="141">
        <v>10.352578228294403</v>
      </c>
      <c r="D14" s="141">
        <v>89.524019391802554</v>
      </c>
      <c r="E14" s="141">
        <v>100</v>
      </c>
      <c r="F14" s="141">
        <v>0.12764646331264581</v>
      </c>
      <c r="G14" s="142">
        <v>22719</v>
      </c>
      <c r="J14" s="107"/>
      <c r="K14" s="107"/>
      <c r="L14" s="107"/>
      <c r="M14" s="107"/>
      <c r="N14" s="107"/>
    </row>
    <row r="15" spans="1:14">
      <c r="A15" s="17" t="s">
        <v>23</v>
      </c>
      <c r="B15" s="141">
        <v>1.5804030027657054</v>
      </c>
      <c r="C15" s="141">
        <v>2.4891347293559858</v>
      </c>
      <c r="D15" s="141">
        <v>95.930462267878312</v>
      </c>
      <c r="E15" s="141">
        <v>100</v>
      </c>
      <c r="F15" s="141">
        <v>54.412824207492797</v>
      </c>
      <c r="G15" s="142">
        <v>5552</v>
      </c>
      <c r="J15" s="107"/>
      <c r="K15" s="107"/>
      <c r="L15" s="107"/>
      <c r="M15" s="107"/>
      <c r="N15" s="107"/>
    </row>
    <row r="16" spans="1:14">
      <c r="A16" s="17" t="s">
        <v>24</v>
      </c>
      <c r="B16" s="141">
        <v>0.42504307869040781</v>
      </c>
      <c r="C16" s="141">
        <v>6.3871338311315338</v>
      </c>
      <c r="D16" s="141">
        <v>93.187823090178057</v>
      </c>
      <c r="E16" s="141">
        <v>100</v>
      </c>
      <c r="F16" s="141">
        <v>0.17201834862385323</v>
      </c>
      <c r="G16" s="142">
        <v>8720</v>
      </c>
      <c r="J16" s="107"/>
      <c r="K16" s="107"/>
      <c r="L16" s="107"/>
      <c r="M16" s="107"/>
      <c r="N16" s="107"/>
    </row>
    <row r="17" spans="1:14">
      <c r="A17" s="17" t="s">
        <v>25</v>
      </c>
      <c r="B17" s="5"/>
      <c r="C17" s="5"/>
      <c r="D17" s="5"/>
      <c r="E17" s="5"/>
      <c r="F17" s="141">
        <v>100</v>
      </c>
      <c r="G17" s="142">
        <v>36954</v>
      </c>
      <c r="J17" s="107"/>
      <c r="K17" s="107"/>
      <c r="L17" s="107"/>
      <c r="M17" s="107"/>
      <c r="N17" s="107"/>
    </row>
    <row r="18" spans="1:14">
      <c r="A18" s="17" t="s">
        <v>26</v>
      </c>
      <c r="B18" s="141">
        <v>0.17094017094017094</v>
      </c>
      <c r="C18" s="141">
        <v>6.8620268620268625</v>
      </c>
      <c r="D18" s="141">
        <v>92.967032967032964</v>
      </c>
      <c r="E18" s="141">
        <v>100</v>
      </c>
      <c r="F18" s="141">
        <v>0</v>
      </c>
      <c r="G18" s="142">
        <v>8190</v>
      </c>
      <c r="J18" s="107"/>
      <c r="K18" s="107"/>
      <c r="L18" s="107"/>
      <c r="M18" s="107"/>
      <c r="N18" s="107"/>
    </row>
    <row r="19" spans="1:14">
      <c r="A19" s="17" t="s">
        <v>27</v>
      </c>
      <c r="B19" s="141">
        <v>1.7332328560663148</v>
      </c>
      <c r="C19" s="141">
        <v>2.6375282592313489</v>
      </c>
      <c r="D19" s="141">
        <v>95.629238884702346</v>
      </c>
      <c r="E19" s="141">
        <v>100.00000000000001</v>
      </c>
      <c r="F19" s="141">
        <v>0</v>
      </c>
      <c r="G19" s="142">
        <v>1327</v>
      </c>
      <c r="J19" s="107"/>
      <c r="K19" s="107"/>
      <c r="L19" s="107"/>
      <c r="M19" s="107"/>
      <c r="N19" s="107"/>
    </row>
    <row r="20" spans="1:14">
      <c r="A20" s="17" t="s">
        <v>28</v>
      </c>
      <c r="B20" s="141">
        <v>0.24004847580870703</v>
      </c>
      <c r="C20" s="141">
        <v>7.5650228395637171</v>
      </c>
      <c r="D20" s="141">
        <v>92.19492868462757</v>
      </c>
      <c r="E20" s="141">
        <v>100</v>
      </c>
      <c r="F20" s="141">
        <v>0</v>
      </c>
      <c r="G20" s="142">
        <v>42908</v>
      </c>
      <c r="J20" s="107"/>
      <c r="K20" s="107"/>
      <c r="L20" s="107"/>
      <c r="M20" s="107"/>
      <c r="N20" s="107"/>
    </row>
    <row r="21" spans="1:14">
      <c r="A21" s="17" t="s">
        <v>29</v>
      </c>
      <c r="B21" s="141">
        <v>0.22481329065691205</v>
      </c>
      <c r="C21" s="141">
        <v>7.0682822740435913</v>
      </c>
      <c r="D21" s="141">
        <v>92.706904435299492</v>
      </c>
      <c r="E21" s="141">
        <v>100</v>
      </c>
      <c r="F21" s="141">
        <v>0</v>
      </c>
      <c r="G21" s="142">
        <v>26244</v>
      </c>
      <c r="J21" s="107"/>
      <c r="K21" s="107"/>
      <c r="L21" s="107"/>
      <c r="M21" s="107"/>
      <c r="N21" s="107"/>
    </row>
    <row r="22" spans="1:14">
      <c r="A22" s="17" t="s">
        <v>30</v>
      </c>
      <c r="B22" s="141">
        <v>0.27502750275027504</v>
      </c>
      <c r="C22" s="141">
        <v>7.5082508250825093</v>
      </c>
      <c r="D22" s="141">
        <v>92.21672167216721</v>
      </c>
      <c r="E22" s="141">
        <v>100</v>
      </c>
      <c r="F22" s="141">
        <v>0</v>
      </c>
      <c r="G22" s="142">
        <v>3636</v>
      </c>
      <c r="J22" s="107"/>
      <c r="K22" s="107"/>
      <c r="L22" s="107"/>
      <c r="M22" s="107"/>
      <c r="N22" s="107"/>
    </row>
    <row r="23" spans="1:14">
      <c r="A23" s="17" t="s">
        <v>31</v>
      </c>
      <c r="B23" s="141">
        <v>4.8258666452183706E-2</v>
      </c>
      <c r="C23" s="141">
        <v>25.118635888361617</v>
      </c>
      <c r="D23" s="141">
        <v>74.833105445186192</v>
      </c>
      <c r="E23" s="141">
        <v>100</v>
      </c>
      <c r="F23" s="141">
        <v>0</v>
      </c>
      <c r="G23" s="142">
        <v>12433</v>
      </c>
      <c r="J23" s="107"/>
      <c r="K23" s="107"/>
      <c r="L23" s="107"/>
      <c r="M23" s="107"/>
      <c r="N23" s="107"/>
    </row>
    <row r="24" spans="1:14">
      <c r="A24" s="17" t="s">
        <v>32</v>
      </c>
      <c r="B24" s="141">
        <v>0.97251816642080524</v>
      </c>
      <c r="C24" s="141">
        <v>10.252417636453041</v>
      </c>
      <c r="D24" s="141">
        <v>88.775064197126156</v>
      </c>
      <c r="E24" s="141">
        <v>100</v>
      </c>
      <c r="F24" s="141">
        <v>0</v>
      </c>
      <c r="G24" s="142">
        <v>36606</v>
      </c>
      <c r="J24" s="107"/>
      <c r="K24" s="107"/>
      <c r="L24" s="107"/>
      <c r="M24" s="107"/>
      <c r="N24" s="107"/>
    </row>
    <row r="25" spans="1:14">
      <c r="A25" s="17" t="s">
        <v>33</v>
      </c>
      <c r="B25" s="141">
        <v>0.45633160096336678</v>
      </c>
      <c r="C25" s="141">
        <v>1.9394093040943088</v>
      </c>
      <c r="D25" s="141">
        <v>97.604259094942321</v>
      </c>
      <c r="E25" s="141">
        <v>100</v>
      </c>
      <c r="F25" s="141">
        <v>0</v>
      </c>
      <c r="G25" s="142">
        <v>7889</v>
      </c>
      <c r="J25" s="107"/>
      <c r="K25" s="107"/>
      <c r="L25" s="107"/>
      <c r="M25" s="107"/>
      <c r="N25" s="107"/>
    </row>
    <row r="26" spans="1:14">
      <c r="A26" s="21" t="s">
        <v>34</v>
      </c>
      <c r="B26" s="143">
        <v>0.72471948163366673</v>
      </c>
      <c r="C26" s="143">
        <v>8.3088749915336511</v>
      </c>
      <c r="D26" s="143">
        <v>90.966405526832688</v>
      </c>
      <c r="E26" s="143">
        <v>100</v>
      </c>
      <c r="F26" s="143">
        <v>10.310596108626376</v>
      </c>
      <c r="G26" s="144">
        <v>395079</v>
      </c>
    </row>
    <row r="29" spans="1:14">
      <c r="A29" s="145"/>
    </row>
  </sheetData>
  <mergeCells count="4">
    <mergeCell ref="A1:G1"/>
    <mergeCell ref="A3:A4"/>
    <mergeCell ref="G3:G4"/>
    <mergeCell ref="B3:F3"/>
  </mergeCells>
  <printOptions gridLines="1"/>
  <pageMargins left="0.7" right="0.7" top="0.75" bottom="0.75" header="0.5" footer="0.5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26"/>
  <sheetViews>
    <sheetView zoomScaleNormal="100" workbookViewId="0">
      <selection sqref="A1:E1"/>
    </sheetView>
  </sheetViews>
  <sheetFormatPr defaultColWidth="8.88671875" defaultRowHeight="14.4"/>
  <cols>
    <col min="3" max="3" width="24" customWidth="1"/>
  </cols>
  <sheetData>
    <row r="1" spans="1:5" ht="29.25" customHeight="1" thickBot="1">
      <c r="A1" s="346" t="s">
        <v>279</v>
      </c>
      <c r="B1" s="346"/>
      <c r="C1" s="346"/>
      <c r="D1" s="346"/>
      <c r="E1" s="346"/>
    </row>
    <row r="2" spans="1:5" ht="15" hidden="1" thickBot="1"/>
    <row r="3" spans="1:5" ht="57" customHeight="1" thickTop="1" thickBot="1">
      <c r="A3" s="407"/>
      <c r="B3" s="407"/>
      <c r="C3" s="407"/>
      <c r="D3" s="146" t="s">
        <v>280</v>
      </c>
      <c r="E3" s="146" t="s">
        <v>281</v>
      </c>
    </row>
    <row r="4" spans="1:5" ht="15" thickBot="1">
      <c r="A4" s="408" t="s">
        <v>209</v>
      </c>
      <c r="B4" s="408"/>
      <c r="C4" s="148" t="s">
        <v>282</v>
      </c>
      <c r="D4" s="149">
        <v>9.9962286023807891</v>
      </c>
      <c r="E4" s="149">
        <v>1.1984944783195299</v>
      </c>
    </row>
    <row r="5" spans="1:5" ht="15" thickBot="1">
      <c r="A5" s="400"/>
      <c r="B5" s="403" t="s">
        <v>150</v>
      </c>
      <c r="C5" s="403"/>
      <c r="D5" s="19">
        <v>0.65237196022241395</v>
      </c>
      <c r="E5" s="19">
        <v>1.9305754288669399</v>
      </c>
    </row>
    <row r="6" spans="1:5" ht="15" thickBot="1">
      <c r="A6" s="405"/>
      <c r="B6" s="403" t="s">
        <v>149</v>
      </c>
      <c r="C6" s="403"/>
      <c r="D6" s="19">
        <v>1.20272675958491</v>
      </c>
      <c r="E6" s="19">
        <v>10.1629128930901</v>
      </c>
    </row>
    <row r="7" spans="1:5" ht="15.75" customHeight="1" thickBot="1">
      <c r="A7" s="17"/>
      <c r="B7" s="17"/>
      <c r="C7" s="88"/>
      <c r="D7" s="88"/>
      <c r="E7" s="62"/>
    </row>
    <row r="8" spans="1:5" ht="15" thickBot="1">
      <c r="A8" s="399" t="s">
        <v>283</v>
      </c>
      <c r="B8" s="399"/>
      <c r="C8" s="148" t="s">
        <v>284</v>
      </c>
      <c r="D8" s="149">
        <v>11.0198213521853</v>
      </c>
      <c r="E8" s="149">
        <v>2.85082224061517</v>
      </c>
    </row>
    <row r="9" spans="1:5" ht="15" thickBot="1">
      <c r="A9" s="400"/>
      <c r="B9" s="403" t="s">
        <v>285</v>
      </c>
      <c r="C9" s="403"/>
      <c r="D9" s="19">
        <v>0.91099074508465905</v>
      </c>
      <c r="E9" s="19">
        <v>2.0298543800118698</v>
      </c>
    </row>
    <row r="10" spans="1:5" ht="15" thickBot="1">
      <c r="A10" s="401"/>
      <c r="B10" s="403" t="s">
        <v>286</v>
      </c>
      <c r="C10" s="403"/>
      <c r="D10" s="19">
        <v>0.543953568494421</v>
      </c>
      <c r="E10" s="19">
        <v>3.09136735207001</v>
      </c>
    </row>
    <row r="11" spans="1:5" ht="15" thickBot="1">
      <c r="A11" s="401"/>
      <c r="B11" s="403" t="s">
        <v>287</v>
      </c>
      <c r="C11" s="403"/>
      <c r="D11" s="19">
        <v>0.64581554227156301</v>
      </c>
      <c r="E11" s="19">
        <v>5.8442773225577103</v>
      </c>
    </row>
    <row r="12" spans="1:5" ht="15.75" customHeight="1" thickBot="1">
      <c r="A12" s="405"/>
      <c r="B12" s="403" t="s">
        <v>288</v>
      </c>
      <c r="C12" s="403"/>
      <c r="D12" s="19">
        <v>3.00083026924445</v>
      </c>
      <c r="E12" s="19">
        <v>11.685764426551</v>
      </c>
    </row>
    <row r="13" spans="1:5" ht="15" thickBot="1">
      <c r="A13" s="398"/>
      <c r="B13" s="398"/>
      <c r="C13" s="398"/>
      <c r="D13" s="398"/>
      <c r="E13" s="398"/>
    </row>
    <row r="14" spans="1:5" ht="15" thickBot="1">
      <c r="A14" s="399" t="s">
        <v>289</v>
      </c>
      <c r="B14" s="399"/>
      <c r="C14" s="148" t="s">
        <v>282</v>
      </c>
      <c r="D14" s="149">
        <v>9.5312583053009696</v>
      </c>
      <c r="E14" s="149">
        <v>0.73909268779155601</v>
      </c>
    </row>
    <row r="15" spans="1:5" ht="15" thickBot="1">
      <c r="A15" s="400"/>
      <c r="B15" s="403" t="s">
        <v>127</v>
      </c>
      <c r="C15" s="403"/>
      <c r="D15" s="19">
        <v>2.65835247784706</v>
      </c>
      <c r="E15" s="19">
        <v>12.011260556771999</v>
      </c>
    </row>
    <row r="16" spans="1:5" ht="15" thickBot="1">
      <c r="A16" s="401"/>
      <c r="B16" s="403" t="s">
        <v>290</v>
      </c>
      <c r="C16" s="403"/>
      <c r="D16" s="19">
        <v>0.81656305974080701</v>
      </c>
      <c r="E16" s="19">
        <v>5.3450727545435104</v>
      </c>
    </row>
    <row r="17" spans="1:5" ht="15" thickBot="1">
      <c r="A17" s="401"/>
      <c r="B17" s="403" t="s">
        <v>291</v>
      </c>
      <c r="C17" s="403"/>
      <c r="D17" s="19">
        <v>0.702005090876613</v>
      </c>
      <c r="E17" s="19">
        <v>2.7673526956155201</v>
      </c>
    </row>
    <row r="18" spans="1:5" ht="15" thickBot="1">
      <c r="A18" s="405"/>
      <c r="B18" s="406" t="s">
        <v>130</v>
      </c>
      <c r="C18" s="406"/>
      <c r="D18" s="19">
        <v>0.79677909792218005</v>
      </c>
      <c r="E18" s="19">
        <v>2.8136370433135598</v>
      </c>
    </row>
    <row r="19" spans="1:5" ht="15.75" customHeight="1" thickBot="1">
      <c r="A19" s="398" t="s">
        <v>292</v>
      </c>
      <c r="B19" s="398"/>
      <c r="C19" s="398"/>
      <c r="D19" s="398"/>
      <c r="E19" s="398"/>
    </row>
    <row r="20" spans="1:5" ht="15" thickBot="1">
      <c r="A20" s="399" t="s">
        <v>217</v>
      </c>
      <c r="B20" s="399"/>
      <c r="C20" s="148" t="s">
        <v>282</v>
      </c>
      <c r="D20" s="149">
        <v>12.493197563019001</v>
      </c>
      <c r="E20" s="149">
        <v>12.9903133297391</v>
      </c>
    </row>
    <row r="21" spans="1:5" ht="15" thickBot="1">
      <c r="A21" s="400"/>
      <c r="B21" s="403" t="s">
        <v>219</v>
      </c>
      <c r="C21" s="403"/>
      <c r="D21" s="19">
        <v>0.63544744404419795</v>
      </c>
      <c r="E21" s="19">
        <v>3.8946866180740298</v>
      </c>
    </row>
    <row r="22" spans="1:5" ht="15" thickBot="1">
      <c r="A22" s="401"/>
      <c r="B22" s="403" t="s">
        <v>218</v>
      </c>
      <c r="C22" s="403"/>
      <c r="D22" s="19">
        <v>0.94957642489810701</v>
      </c>
      <c r="E22" s="19">
        <v>3.6414205329501002</v>
      </c>
    </row>
    <row r="23" spans="1:5" ht="15" thickBot="1">
      <c r="A23" s="401"/>
      <c r="B23" s="403" t="s">
        <v>220</v>
      </c>
      <c r="C23" s="403"/>
      <c r="D23" s="19">
        <v>0.71599045346062096</v>
      </c>
      <c r="E23" s="19">
        <v>4.2793563847997298</v>
      </c>
    </row>
    <row r="24" spans="1:5" ht="15" thickBot="1">
      <c r="A24" s="401"/>
      <c r="B24" s="403" t="s">
        <v>221</v>
      </c>
      <c r="C24" s="403"/>
      <c r="D24" s="19">
        <v>0.45152091254752902</v>
      </c>
      <c r="E24" s="19">
        <v>4.1944709246901803</v>
      </c>
    </row>
    <row r="25" spans="1:5" ht="15" thickBot="1">
      <c r="A25" s="402"/>
      <c r="B25" s="404" t="s">
        <v>222</v>
      </c>
      <c r="C25" s="404"/>
      <c r="D25" s="19">
        <v>1.4925373134328399</v>
      </c>
      <c r="E25" s="19">
        <v>4.22960725075529</v>
      </c>
    </row>
    <row r="26" spans="1:5" ht="15.75" customHeight="1" thickTop="1"/>
  </sheetData>
  <mergeCells count="27">
    <mergeCell ref="A1:E1"/>
    <mergeCell ref="A3:C3"/>
    <mergeCell ref="A4:B4"/>
    <mergeCell ref="A5:A6"/>
    <mergeCell ref="B5:C5"/>
    <mergeCell ref="B6:C6"/>
    <mergeCell ref="A8:B8"/>
    <mergeCell ref="A9:A12"/>
    <mergeCell ref="B9:C9"/>
    <mergeCell ref="B10:C10"/>
    <mergeCell ref="B11:C11"/>
    <mergeCell ref="B12:C12"/>
    <mergeCell ref="A13:E13"/>
    <mergeCell ref="A14:B14"/>
    <mergeCell ref="A15:A18"/>
    <mergeCell ref="B15:C15"/>
    <mergeCell ref="B16:C16"/>
    <mergeCell ref="B17:C17"/>
    <mergeCell ref="B18:C18"/>
    <mergeCell ref="A19:E19"/>
    <mergeCell ref="A20:B20"/>
    <mergeCell ref="A21:A25"/>
    <mergeCell ref="B21:C21"/>
    <mergeCell ref="B22:C22"/>
    <mergeCell ref="B23:C23"/>
    <mergeCell ref="B24:C24"/>
    <mergeCell ref="B25:C25"/>
  </mergeCells>
  <printOptions gridLines="1"/>
  <pageMargins left="0.7" right="0.7" top="0.75" bottom="0.75" header="0.5" footer="0.5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17"/>
  <sheetViews>
    <sheetView zoomScaleNormal="100" workbookViewId="0">
      <selection sqref="A1:D1"/>
    </sheetView>
  </sheetViews>
  <sheetFormatPr defaultColWidth="8.88671875" defaultRowHeight="14.4"/>
  <cols>
    <col min="1" max="1" width="20.109375" customWidth="1"/>
    <col min="2" max="2" width="11.44140625" bestFit="1" customWidth="1"/>
    <col min="3" max="3" width="16.109375" customWidth="1"/>
    <col min="4" max="4" width="14.44140625" customWidth="1"/>
  </cols>
  <sheetData>
    <row r="1" spans="1:11" ht="34.5" customHeight="1">
      <c r="A1" s="346" t="s">
        <v>293</v>
      </c>
      <c r="B1" s="346"/>
      <c r="C1" s="346"/>
      <c r="D1" s="346"/>
    </row>
    <row r="3" spans="1:11" ht="48" customHeight="1">
      <c r="A3" s="348" t="s">
        <v>294</v>
      </c>
      <c r="B3" s="354" t="s">
        <v>295</v>
      </c>
      <c r="C3" s="354"/>
      <c r="D3" s="395" t="s">
        <v>63</v>
      </c>
    </row>
    <row r="4" spans="1:11">
      <c r="A4" s="349"/>
      <c r="B4" s="59" t="s">
        <v>296</v>
      </c>
      <c r="C4" s="59" t="s">
        <v>297</v>
      </c>
      <c r="D4" s="396"/>
      <c r="J4" s="111"/>
      <c r="K4" s="111"/>
    </row>
    <row r="5" spans="1:11">
      <c r="A5" s="17" t="s">
        <v>275</v>
      </c>
      <c r="B5" s="19">
        <v>0.57714889821724358</v>
      </c>
      <c r="C5" s="19">
        <v>1.1042022334643757</v>
      </c>
      <c r="D5" s="19">
        <v>0.67214317976513094</v>
      </c>
      <c r="J5" s="111"/>
      <c r="K5" s="111"/>
    </row>
    <row r="6" spans="1:11">
      <c r="A6" s="17" t="s">
        <v>276</v>
      </c>
      <c r="B6" s="19">
        <v>8.3986184239978243</v>
      </c>
      <c r="C6" s="19">
        <v>7.9001362632543426</v>
      </c>
      <c r="D6" s="19">
        <v>8.3087737127371284</v>
      </c>
      <c r="J6" s="111"/>
      <c r="K6" s="111"/>
    </row>
    <row r="7" spans="1:11">
      <c r="A7" s="17" t="s">
        <v>277</v>
      </c>
      <c r="B7" s="19">
        <v>91.024232677784937</v>
      </c>
      <c r="C7" s="19">
        <v>90.995661503281283</v>
      </c>
      <c r="D7" s="19">
        <v>91.01908310749775</v>
      </c>
      <c r="J7" s="111"/>
      <c r="K7" s="111"/>
    </row>
    <row r="8" spans="1:11">
      <c r="A8" s="150" t="s">
        <v>34</v>
      </c>
      <c r="B8" s="23">
        <v>100</v>
      </c>
      <c r="C8" s="23">
        <v>100</v>
      </c>
      <c r="D8" s="23">
        <v>100</v>
      </c>
      <c r="J8" s="111"/>
      <c r="K8" s="111"/>
    </row>
    <row r="14" spans="1:11">
      <c r="C14" s="107"/>
      <c r="D14" s="107"/>
      <c r="E14" s="107"/>
      <c r="F14" s="107"/>
      <c r="G14" s="107"/>
    </row>
    <row r="15" spans="1:11">
      <c r="C15" s="107"/>
      <c r="D15" s="107"/>
      <c r="E15" s="107"/>
      <c r="F15" s="107"/>
      <c r="G15" s="107"/>
    </row>
    <row r="16" spans="1:11">
      <c r="C16" s="107"/>
      <c r="D16" s="107"/>
      <c r="E16" s="107"/>
      <c r="F16" s="107"/>
      <c r="G16" s="107"/>
    </row>
    <row r="17" spans="3:7">
      <c r="C17" s="107"/>
      <c r="D17" s="107"/>
      <c r="E17" s="107"/>
      <c r="F17" s="107"/>
      <c r="G17" s="107"/>
    </row>
  </sheetData>
  <mergeCells count="4">
    <mergeCell ref="A1:D1"/>
    <mergeCell ref="A3:A4"/>
    <mergeCell ref="D3:D4"/>
    <mergeCell ref="B3:C3"/>
  </mergeCells>
  <printOptions gridLines="1"/>
  <pageMargins left="0.7" right="0.7" top="0.75" bottom="0.75" header="0.5" footer="0.5"/>
  <pageSetup paperSize="9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32"/>
  <sheetViews>
    <sheetView zoomScaleNormal="100" workbookViewId="0">
      <selection activeCell="A29" sqref="A29"/>
    </sheetView>
  </sheetViews>
  <sheetFormatPr defaultColWidth="8.88671875" defaultRowHeight="14.4"/>
  <cols>
    <col min="1" max="1" width="21.109375" customWidth="1"/>
    <col min="2" max="2" width="9.33203125" bestFit="1" customWidth="1"/>
    <col min="3" max="5" width="9.44140625" bestFit="1" customWidth="1"/>
    <col min="6" max="6" width="10.44140625" bestFit="1" customWidth="1"/>
    <col min="7" max="7" width="13" customWidth="1"/>
  </cols>
  <sheetData>
    <row r="1" spans="1:13" ht="32.25" customHeight="1">
      <c r="A1" s="346" t="s">
        <v>298</v>
      </c>
      <c r="B1" s="346"/>
      <c r="C1" s="346"/>
      <c r="D1" s="346"/>
      <c r="E1" s="346"/>
      <c r="F1" s="346"/>
      <c r="G1" s="346"/>
    </row>
    <row r="3" spans="1:13" ht="35.25" customHeight="1">
      <c r="A3" s="351" t="s">
        <v>8</v>
      </c>
      <c r="B3" s="351" t="s">
        <v>299</v>
      </c>
      <c r="C3" s="374" t="s">
        <v>300</v>
      </c>
      <c r="D3" s="374"/>
      <c r="E3" s="374"/>
      <c r="F3" s="374"/>
      <c r="G3" s="351" t="s">
        <v>301</v>
      </c>
    </row>
    <row r="4" spans="1:13">
      <c r="A4" s="353"/>
      <c r="B4" s="353"/>
      <c r="C4" s="151" t="s">
        <v>302</v>
      </c>
      <c r="D4" s="151" t="s">
        <v>303</v>
      </c>
      <c r="E4" s="48" t="s">
        <v>304</v>
      </c>
      <c r="F4" s="48" t="s">
        <v>34</v>
      </c>
      <c r="G4" s="353"/>
    </row>
    <row r="5" spans="1:13">
      <c r="A5" s="17" t="s">
        <v>13</v>
      </c>
      <c r="B5" s="19">
        <v>4.0999999999999996</v>
      </c>
      <c r="C5" s="19">
        <v>48.755411255411261</v>
      </c>
      <c r="D5" s="19">
        <v>36.259276437847866</v>
      </c>
      <c r="E5" s="19">
        <v>14.714749536178108</v>
      </c>
      <c r="F5" s="19">
        <v>100</v>
      </c>
      <c r="G5" s="19">
        <v>0.27056277056277056</v>
      </c>
    </row>
    <row r="6" spans="1:13">
      <c r="A6" s="17" t="s">
        <v>14</v>
      </c>
      <c r="B6" s="19">
        <v>5.6</v>
      </c>
      <c r="C6" s="19">
        <v>16.027397260273972</v>
      </c>
      <c r="D6" s="19">
        <v>52.465753424657535</v>
      </c>
      <c r="E6" s="19">
        <v>31.506849315068493</v>
      </c>
      <c r="F6" s="19">
        <v>100</v>
      </c>
      <c r="G6" s="19">
        <v>0</v>
      </c>
      <c r="J6" s="107"/>
      <c r="K6" s="107"/>
      <c r="L6" s="107"/>
      <c r="M6" s="107"/>
    </row>
    <row r="7" spans="1:13">
      <c r="A7" s="17" t="s">
        <v>15</v>
      </c>
      <c r="B7" s="19">
        <v>5.5</v>
      </c>
      <c r="C7" s="19">
        <v>29.458181445532666</v>
      </c>
      <c r="D7" s="19">
        <v>34.481092713777507</v>
      </c>
      <c r="E7" s="19">
        <v>35.668379521864523</v>
      </c>
      <c r="F7" s="19">
        <v>100</v>
      </c>
      <c r="G7" s="19">
        <v>0.39234631882530341</v>
      </c>
      <c r="J7" s="107"/>
      <c r="K7" s="107"/>
      <c r="L7" s="107"/>
      <c r="M7" s="107"/>
    </row>
    <row r="8" spans="1:13">
      <c r="A8" s="17" t="s">
        <v>16</v>
      </c>
      <c r="B8" s="19">
        <v>4.5999999999999996</v>
      </c>
      <c r="C8" s="19">
        <v>29.0448343079922</v>
      </c>
      <c r="D8" s="19">
        <v>54.210526315789473</v>
      </c>
      <c r="E8" s="19">
        <v>15.925925925925927</v>
      </c>
      <c r="F8" s="19">
        <v>100</v>
      </c>
      <c r="G8" s="19">
        <v>0.81871345029239773</v>
      </c>
      <c r="J8" s="107"/>
      <c r="K8" s="107"/>
      <c r="L8" s="107"/>
      <c r="M8" s="107"/>
    </row>
    <row r="9" spans="1:13">
      <c r="A9" s="17" t="s">
        <v>17</v>
      </c>
      <c r="B9" s="19">
        <v>3.9</v>
      </c>
      <c r="C9" s="19">
        <v>45.880861850443601</v>
      </c>
      <c r="D9" s="19">
        <v>48.035487959442328</v>
      </c>
      <c r="E9" s="19">
        <v>5.3992395437262353</v>
      </c>
      <c r="F9" s="19">
        <v>100</v>
      </c>
      <c r="G9" s="19">
        <v>0.68441064638783278</v>
      </c>
      <c r="J9" s="107"/>
      <c r="K9" s="107"/>
      <c r="L9" s="107"/>
      <c r="M9" s="107"/>
    </row>
    <row r="10" spans="1:13">
      <c r="A10" s="17" t="s">
        <v>18</v>
      </c>
      <c r="B10" s="19">
        <v>4.8</v>
      </c>
      <c r="C10" s="19">
        <v>35.509341291305297</v>
      </c>
      <c r="D10" s="19">
        <v>40.601199912959679</v>
      </c>
      <c r="E10" s="19">
        <v>23.171376169604276</v>
      </c>
      <c r="F10" s="19">
        <v>100</v>
      </c>
      <c r="G10" s="19">
        <v>0.71808262613074703</v>
      </c>
      <c r="J10" s="107"/>
      <c r="K10" s="107"/>
      <c r="L10" s="107"/>
      <c r="M10" s="107"/>
    </row>
    <row r="11" spans="1:13">
      <c r="A11" s="17" t="s">
        <v>19</v>
      </c>
      <c r="B11" s="19">
        <v>5.3</v>
      </c>
      <c r="C11" s="19">
        <v>20.243965740981054</v>
      </c>
      <c r="D11" s="19">
        <v>53.010641058915134</v>
      </c>
      <c r="E11" s="19">
        <v>26.667531793407733</v>
      </c>
      <c r="F11" s="19">
        <v>100</v>
      </c>
      <c r="G11" s="19">
        <v>7.7861406696080979E-2</v>
      </c>
      <c r="J11" s="107"/>
      <c r="K11" s="107"/>
      <c r="L11" s="107"/>
      <c r="M11" s="107"/>
    </row>
    <row r="12" spans="1:13">
      <c r="A12" s="17" t="s">
        <v>20</v>
      </c>
      <c r="B12" s="19">
        <v>5.3</v>
      </c>
      <c r="C12" s="19">
        <v>23.785512237117207</v>
      </c>
      <c r="D12" s="19">
        <v>29.762636822039106</v>
      </c>
      <c r="E12" s="19">
        <v>37.547657114746038</v>
      </c>
      <c r="F12" s="19">
        <v>100</v>
      </c>
      <c r="G12" s="19">
        <v>8.9041938260976501</v>
      </c>
      <c r="J12" s="107"/>
      <c r="K12" s="107"/>
      <c r="L12" s="107"/>
      <c r="M12" s="107"/>
    </row>
    <row r="13" spans="1:13">
      <c r="A13" s="17" t="s">
        <v>21</v>
      </c>
      <c r="B13" s="19">
        <v>4.9000000000000004</v>
      </c>
      <c r="C13" s="19">
        <v>38.280231353013946</v>
      </c>
      <c r="D13" s="19">
        <v>36.137207047574471</v>
      </c>
      <c r="E13" s="19">
        <v>25.181371401825416</v>
      </c>
      <c r="F13" s="19">
        <v>100</v>
      </c>
      <c r="G13" s="19">
        <v>0.4011901975861723</v>
      </c>
      <c r="J13" s="107"/>
      <c r="K13" s="107"/>
      <c r="L13" s="107"/>
      <c r="M13" s="107"/>
    </row>
    <row r="14" spans="1:13">
      <c r="A14" s="17" t="s">
        <v>22</v>
      </c>
      <c r="B14" s="19">
        <v>5.3</v>
      </c>
      <c r="C14" s="19">
        <v>32.369382455213696</v>
      </c>
      <c r="D14" s="19">
        <v>35.886262599586246</v>
      </c>
      <c r="E14" s="19">
        <v>31.198556274483913</v>
      </c>
      <c r="F14" s="19">
        <v>100</v>
      </c>
      <c r="G14" s="19">
        <v>0.54579867071614063</v>
      </c>
      <c r="J14" s="107"/>
      <c r="K14" s="107"/>
      <c r="L14" s="107"/>
      <c r="M14" s="107"/>
    </row>
    <row r="15" spans="1:13">
      <c r="A15" s="17" t="s">
        <v>23</v>
      </c>
      <c r="B15" s="19">
        <v>6.3</v>
      </c>
      <c r="C15" s="19">
        <v>7.2406340057636882</v>
      </c>
      <c r="D15" s="19">
        <v>46.037463976945247</v>
      </c>
      <c r="E15" s="19">
        <v>46.217579250720462</v>
      </c>
      <c r="F15" s="19">
        <v>100</v>
      </c>
      <c r="G15" s="19">
        <v>0.50432276657060515</v>
      </c>
      <c r="J15" s="107"/>
      <c r="K15" s="107"/>
      <c r="L15" s="107"/>
      <c r="M15" s="107"/>
    </row>
    <row r="16" spans="1:13">
      <c r="A16" s="17" t="s">
        <v>24</v>
      </c>
      <c r="B16" s="19">
        <v>5.5</v>
      </c>
      <c r="C16" s="19">
        <v>19.426605504587155</v>
      </c>
      <c r="D16" s="19">
        <v>47.339449541284409</v>
      </c>
      <c r="E16" s="19">
        <v>32.866972477064223</v>
      </c>
      <c r="F16" s="19">
        <v>100</v>
      </c>
      <c r="G16" s="19">
        <v>0.3669724770642202</v>
      </c>
      <c r="J16" s="107"/>
      <c r="K16" s="107"/>
      <c r="L16" s="107"/>
      <c r="M16" s="107"/>
    </row>
    <row r="17" spans="1:13">
      <c r="A17" s="17" t="s">
        <v>25</v>
      </c>
      <c r="B17" s="19">
        <v>4.7</v>
      </c>
      <c r="C17" s="19">
        <v>14.81030470314445</v>
      </c>
      <c r="D17" s="19">
        <v>43.702982085836446</v>
      </c>
      <c r="E17" s="19">
        <v>26.919954538074364</v>
      </c>
      <c r="F17" s="19">
        <v>100</v>
      </c>
      <c r="G17" s="19">
        <v>14.566758672944744</v>
      </c>
      <c r="J17" s="107"/>
      <c r="K17" s="107"/>
      <c r="L17" s="107"/>
      <c r="M17" s="107"/>
    </row>
    <row r="18" spans="1:13">
      <c r="A18" s="17" t="s">
        <v>26</v>
      </c>
      <c r="B18" s="19">
        <v>6.4</v>
      </c>
      <c r="C18" s="19">
        <v>3.0891330891330893</v>
      </c>
      <c r="D18" s="19">
        <v>42.979242979242983</v>
      </c>
      <c r="E18" s="19">
        <v>52.222222222222229</v>
      </c>
      <c r="F18" s="19">
        <v>100</v>
      </c>
      <c r="G18" s="19">
        <v>1.7094017094017095</v>
      </c>
      <c r="J18" s="107"/>
      <c r="K18" s="107"/>
      <c r="L18" s="107"/>
      <c r="M18" s="107"/>
    </row>
    <row r="19" spans="1:13">
      <c r="A19" s="17" t="s">
        <v>27</v>
      </c>
      <c r="B19" s="19">
        <v>6.2</v>
      </c>
      <c r="C19" s="19">
        <v>4.7475508666164279</v>
      </c>
      <c r="D19" s="19">
        <v>45.968349660889224</v>
      </c>
      <c r="E19" s="19">
        <v>45.817633760361723</v>
      </c>
      <c r="F19" s="19">
        <v>100</v>
      </c>
      <c r="G19" s="19">
        <v>3.4664657121326297</v>
      </c>
      <c r="J19" s="107"/>
      <c r="K19" s="107"/>
      <c r="L19" s="107"/>
      <c r="M19" s="107"/>
    </row>
    <row r="20" spans="1:13">
      <c r="A20" s="17" t="s">
        <v>28</v>
      </c>
      <c r="B20" s="19">
        <v>7</v>
      </c>
      <c r="C20" s="19">
        <v>6.0524843851962338</v>
      </c>
      <c r="D20" s="19">
        <v>24.247226624405705</v>
      </c>
      <c r="E20" s="19">
        <v>68.012957956558211</v>
      </c>
      <c r="F20" s="19">
        <v>100</v>
      </c>
      <c r="G20" s="19">
        <v>1.6873310338398433</v>
      </c>
      <c r="J20" s="107"/>
      <c r="K20" s="107"/>
      <c r="L20" s="107"/>
      <c r="M20" s="107"/>
    </row>
    <row r="21" spans="1:13">
      <c r="A21" s="17" t="s">
        <v>29</v>
      </c>
      <c r="B21" s="19">
        <v>6.6</v>
      </c>
      <c r="C21" s="19">
        <v>2.5072397500381038</v>
      </c>
      <c r="D21" s="19">
        <v>46.246761164456643</v>
      </c>
      <c r="E21" s="19">
        <v>50.910684346898336</v>
      </c>
      <c r="F21" s="19">
        <v>100</v>
      </c>
      <c r="G21" s="19">
        <v>0.33531473860691968</v>
      </c>
      <c r="J21" s="107"/>
      <c r="K21" s="107"/>
      <c r="L21" s="107"/>
      <c r="M21" s="107"/>
    </row>
    <row r="22" spans="1:13">
      <c r="A22" s="17" t="s">
        <v>30</v>
      </c>
      <c r="B22" s="19">
        <v>7</v>
      </c>
      <c r="C22" s="19">
        <v>2.5852585258525851</v>
      </c>
      <c r="D22" s="19">
        <v>31.160616061606163</v>
      </c>
      <c r="E22" s="19">
        <v>65.759075907590756</v>
      </c>
      <c r="F22" s="19">
        <v>100</v>
      </c>
      <c r="G22" s="19">
        <v>0.49504950495049505</v>
      </c>
      <c r="J22" s="107"/>
      <c r="K22" s="107"/>
      <c r="L22" s="107"/>
      <c r="M22" s="107"/>
    </row>
    <row r="23" spans="1:13">
      <c r="A23" s="17" t="s">
        <v>31</v>
      </c>
      <c r="B23" s="19">
        <v>7</v>
      </c>
      <c r="C23" s="19">
        <v>5.9358159736185963</v>
      </c>
      <c r="D23" s="19">
        <v>30.515563419930832</v>
      </c>
      <c r="E23" s="19">
        <v>63.387758384943297</v>
      </c>
      <c r="F23" s="19">
        <v>100</v>
      </c>
      <c r="G23" s="19">
        <v>0.16086222150727902</v>
      </c>
      <c r="J23" s="107"/>
      <c r="K23" s="107"/>
      <c r="L23" s="107"/>
      <c r="M23" s="107"/>
    </row>
    <row r="24" spans="1:13">
      <c r="A24" s="17" t="s">
        <v>32</v>
      </c>
      <c r="B24" s="19">
        <v>6.3</v>
      </c>
      <c r="C24" s="19">
        <v>9.0804786100639241</v>
      </c>
      <c r="D24" s="19">
        <v>35.819264601431463</v>
      </c>
      <c r="E24" s="19">
        <v>50.994372507239248</v>
      </c>
      <c r="F24" s="19">
        <v>100</v>
      </c>
      <c r="G24" s="19">
        <v>4.1058842812653662</v>
      </c>
      <c r="J24" s="107"/>
      <c r="K24" s="107"/>
      <c r="L24" s="107"/>
      <c r="M24" s="107"/>
    </row>
    <row r="25" spans="1:13">
      <c r="A25" s="17" t="s">
        <v>33</v>
      </c>
      <c r="B25" s="19">
        <v>7.7</v>
      </c>
      <c r="C25" s="19">
        <v>2.9408036506528079</v>
      </c>
      <c r="D25" s="19">
        <v>15.99695778932691</v>
      </c>
      <c r="E25" s="19">
        <v>80.707313981493229</v>
      </c>
      <c r="F25" s="19">
        <v>100</v>
      </c>
      <c r="G25" s="19">
        <v>0.35492457852706299</v>
      </c>
      <c r="J25" s="107"/>
      <c r="K25" s="107"/>
      <c r="L25" s="107"/>
      <c r="M25" s="107"/>
    </row>
    <row r="26" spans="1:13">
      <c r="A26" s="21" t="s">
        <v>34</v>
      </c>
      <c r="B26" s="23">
        <v>5.6</v>
      </c>
      <c r="C26" s="23">
        <v>21.616436206429601</v>
      </c>
      <c r="D26" s="23">
        <v>36.784288711877878</v>
      </c>
      <c r="E26" s="23">
        <v>39.163812807058839</v>
      </c>
      <c r="F26" s="23">
        <v>100</v>
      </c>
      <c r="G26" s="23">
        <v>2.4354622746336809</v>
      </c>
      <c r="J26" s="107"/>
      <c r="K26" s="107"/>
      <c r="L26" s="107"/>
      <c r="M26" s="107"/>
    </row>
    <row r="27" spans="1:13">
      <c r="J27" s="107"/>
      <c r="K27" s="107"/>
      <c r="L27" s="107"/>
      <c r="M27" s="107"/>
    </row>
    <row r="32" spans="1:13">
      <c r="F32" s="288"/>
    </row>
  </sheetData>
  <mergeCells count="5">
    <mergeCell ref="A1:G1"/>
    <mergeCell ref="A3:A4"/>
    <mergeCell ref="B3:B4"/>
    <mergeCell ref="G3:G4"/>
    <mergeCell ref="C3:F3"/>
  </mergeCells>
  <printOptions gridLines="1"/>
  <pageMargins left="0.7" right="0.7" top="0.75" bottom="0.75" header="0.5" footer="0.5"/>
  <pageSetup paperSize="9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E18"/>
  <sheetViews>
    <sheetView zoomScaleNormal="100" workbookViewId="0">
      <selection sqref="A1:D1"/>
    </sheetView>
  </sheetViews>
  <sheetFormatPr defaultColWidth="8.88671875" defaultRowHeight="14.4"/>
  <cols>
    <col min="1" max="1" width="23.44140625" customWidth="1"/>
    <col min="3" max="3" width="9.44140625" bestFit="1" customWidth="1"/>
  </cols>
  <sheetData>
    <row r="1" spans="1:5" ht="28.5" customHeight="1">
      <c r="A1" s="346" t="s">
        <v>305</v>
      </c>
      <c r="B1" s="346"/>
      <c r="C1" s="346"/>
      <c r="D1" s="346"/>
    </row>
    <row r="3" spans="1:5">
      <c r="A3" s="395" t="s">
        <v>295</v>
      </c>
      <c r="B3" s="354" t="s">
        <v>306</v>
      </c>
      <c r="C3" s="354"/>
      <c r="D3" s="354"/>
    </row>
    <row r="4" spans="1:5">
      <c r="A4" s="396"/>
      <c r="B4" s="49">
        <v>2019</v>
      </c>
      <c r="C4" s="49">
        <v>2020</v>
      </c>
      <c r="D4" s="49">
        <v>2021</v>
      </c>
    </row>
    <row r="5" spans="1:5">
      <c r="A5" s="17" t="s">
        <v>307</v>
      </c>
      <c r="B5" s="63">
        <v>5.6595669016320569</v>
      </c>
      <c r="C5" s="63">
        <v>5.6570481385444236</v>
      </c>
      <c r="D5" s="63">
        <v>5.7862485575653091</v>
      </c>
      <c r="E5" s="107"/>
    </row>
    <row r="6" spans="1:5">
      <c r="A6" s="17" t="s">
        <v>308</v>
      </c>
      <c r="B6" s="63">
        <v>5.6502169098131096</v>
      </c>
      <c r="C6" s="63">
        <v>5.5517724288840267</v>
      </c>
      <c r="D6" s="63">
        <v>5.7127602608120451</v>
      </c>
      <c r="E6" s="107"/>
    </row>
    <row r="7" spans="1:5">
      <c r="A7" s="17" t="s">
        <v>278</v>
      </c>
      <c r="B7" s="63">
        <v>4.9336063475812644</v>
      </c>
      <c r="C7" s="63">
        <v>5.1254830240995837</v>
      </c>
      <c r="D7" s="63">
        <v>5.7042767479200114</v>
      </c>
      <c r="E7" s="107"/>
    </row>
    <row r="8" spans="1:5">
      <c r="A8" s="21" t="s">
        <v>34</v>
      </c>
      <c r="B8" s="106">
        <v>5.6218074252260308</v>
      </c>
      <c r="C8" s="106">
        <v>5.5952231511254018</v>
      </c>
      <c r="D8" s="106">
        <v>5.7668585600987914</v>
      </c>
      <c r="E8" s="107"/>
    </row>
    <row r="13" spans="1:5">
      <c r="E13" s="152"/>
    </row>
    <row r="14" spans="1:5">
      <c r="E14" s="152"/>
    </row>
    <row r="15" spans="1:5">
      <c r="C15" s="107"/>
      <c r="D15" s="107"/>
      <c r="E15" s="152"/>
    </row>
    <row r="16" spans="1:5">
      <c r="C16" s="107"/>
      <c r="D16" s="107"/>
      <c r="E16" s="152"/>
    </row>
    <row r="17" spans="3:5">
      <c r="C17" s="107"/>
      <c r="D17" s="107"/>
      <c r="E17" s="107"/>
    </row>
    <row r="18" spans="3:5">
      <c r="C18" s="107"/>
      <c r="D18" s="107"/>
      <c r="E18" s="107"/>
    </row>
  </sheetData>
  <mergeCells count="3">
    <mergeCell ref="A1:D1"/>
    <mergeCell ref="A3:A4"/>
    <mergeCell ref="B3:D3"/>
  </mergeCells>
  <printOptions gridLines="1"/>
  <pageMargins left="0.7" right="0.7" top="0.75" bottom="0.75" header="0.5" footer="0.5"/>
  <pageSetup paperSize="9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W27"/>
  <sheetViews>
    <sheetView zoomScaleNormal="100" workbookViewId="0">
      <selection sqref="A1:D1"/>
    </sheetView>
  </sheetViews>
  <sheetFormatPr defaultColWidth="8.88671875" defaultRowHeight="14.4"/>
  <cols>
    <col min="1" max="1" width="20.88671875" customWidth="1"/>
    <col min="6" max="6" width="13.6640625" bestFit="1" customWidth="1"/>
    <col min="7" max="7" width="14.33203125" bestFit="1" customWidth="1"/>
    <col min="8" max="8" width="20.44140625" bestFit="1" customWidth="1"/>
  </cols>
  <sheetData>
    <row r="1" spans="1:23" ht="32.25" customHeight="1">
      <c r="A1" s="346" t="s">
        <v>620</v>
      </c>
      <c r="B1" s="346"/>
      <c r="C1" s="346"/>
      <c r="D1" s="346"/>
    </row>
    <row r="3" spans="1:23" ht="16.5" customHeight="1">
      <c r="A3" s="348" t="s">
        <v>8</v>
      </c>
      <c r="B3" s="363" t="s">
        <v>309</v>
      </c>
      <c r="C3" s="363"/>
      <c r="D3" s="363"/>
    </row>
    <row r="4" spans="1:23" ht="15.75" customHeight="1">
      <c r="A4" s="347"/>
      <c r="B4" s="375">
        <v>2021</v>
      </c>
      <c r="C4" s="375">
        <v>2020</v>
      </c>
      <c r="D4" s="286">
        <v>2019</v>
      </c>
      <c r="W4" s="107"/>
    </row>
    <row r="5" spans="1:23">
      <c r="A5" s="349"/>
      <c r="B5" s="378"/>
      <c r="C5" s="378"/>
      <c r="D5" s="287"/>
      <c r="W5" s="107"/>
    </row>
    <row r="6" spans="1:23">
      <c r="A6" s="17" t="s">
        <v>13</v>
      </c>
      <c r="B6" s="19">
        <v>4.0999999999999996</v>
      </c>
      <c r="C6" s="19">
        <v>4</v>
      </c>
      <c r="D6" s="19">
        <v>4.025109370979008</v>
      </c>
      <c r="W6" s="107"/>
    </row>
    <row r="7" spans="1:23">
      <c r="A7" s="17" t="s">
        <v>14</v>
      </c>
      <c r="B7" s="19">
        <v>5.6</v>
      </c>
      <c r="C7" s="19">
        <v>5.5</v>
      </c>
      <c r="D7" s="19">
        <v>5.4716049382716045</v>
      </c>
      <c r="W7" s="107"/>
    </row>
    <row r="8" spans="1:23">
      <c r="A8" s="17" t="s">
        <v>15</v>
      </c>
      <c r="B8" s="19">
        <v>5.5</v>
      </c>
      <c r="C8" s="19">
        <v>5.2</v>
      </c>
      <c r="D8" s="19">
        <v>5.226426359710632</v>
      </c>
      <c r="W8" s="107"/>
    </row>
    <row r="9" spans="1:23">
      <c r="A9" s="17" t="s">
        <v>16</v>
      </c>
      <c r="B9" s="19">
        <v>4.5999999999999996</v>
      </c>
      <c r="C9" s="19">
        <v>4.4000000000000004</v>
      </c>
      <c r="D9" s="19">
        <v>4.3748055987558319</v>
      </c>
      <c r="W9" s="107"/>
    </row>
    <row r="10" spans="1:23">
      <c r="A10" s="17" t="s">
        <v>17</v>
      </c>
      <c r="B10" s="19">
        <v>3.9</v>
      </c>
      <c r="C10" s="19">
        <v>3.9</v>
      </c>
      <c r="D10" s="19">
        <v>4.0964646464646464</v>
      </c>
      <c r="W10" s="107"/>
    </row>
    <row r="11" spans="1:23">
      <c r="A11" s="17" t="s">
        <v>18</v>
      </c>
      <c r="B11" s="19">
        <v>4.9000000000000004</v>
      </c>
      <c r="C11" s="19">
        <v>4.7</v>
      </c>
      <c r="D11" s="19">
        <v>4.7506367569889836</v>
      </c>
      <c r="W11" s="107"/>
    </row>
    <row r="12" spans="1:23">
      <c r="A12" s="17" t="s">
        <v>19</v>
      </c>
      <c r="B12" s="19">
        <v>5.3</v>
      </c>
      <c r="C12" s="19">
        <v>5.0999999999999996</v>
      </c>
      <c r="D12" s="19">
        <v>5.2399492707672799</v>
      </c>
      <c r="W12" s="107"/>
    </row>
    <row r="13" spans="1:23">
      <c r="A13" s="17" t="s">
        <v>20</v>
      </c>
      <c r="B13" s="19">
        <v>5.8</v>
      </c>
      <c r="C13" s="19">
        <v>5.9</v>
      </c>
      <c r="D13" s="19">
        <v>5.8308014667365109</v>
      </c>
      <c r="W13" s="107"/>
    </row>
    <row r="14" spans="1:23">
      <c r="A14" s="17" t="s">
        <v>21</v>
      </c>
      <c r="B14" s="19">
        <v>4.9000000000000004</v>
      </c>
      <c r="C14" s="19">
        <v>4.7</v>
      </c>
      <c r="D14" s="19">
        <v>4.8028164464972063</v>
      </c>
      <c r="W14" s="107"/>
    </row>
    <row r="15" spans="1:23">
      <c r="A15" s="17" t="s">
        <v>22</v>
      </c>
      <c r="B15" s="19">
        <v>5.3</v>
      </c>
      <c r="C15" s="19">
        <v>5.0999999999999996</v>
      </c>
      <c r="D15" s="19">
        <v>5.2398993131106275</v>
      </c>
      <c r="W15" s="107"/>
    </row>
    <row r="16" spans="1:23">
      <c r="A16" s="17" t="s">
        <v>23</v>
      </c>
      <c r="B16" s="19">
        <v>6.3</v>
      </c>
      <c r="C16" s="19">
        <v>6.2</v>
      </c>
      <c r="D16" s="19">
        <v>6.2887064343163539</v>
      </c>
    </row>
    <row r="17" spans="1:23">
      <c r="A17" s="17" t="s">
        <v>24</v>
      </c>
      <c r="B17" s="19">
        <v>5.5</v>
      </c>
      <c r="C17" s="19">
        <v>5.5</v>
      </c>
      <c r="D17" s="19">
        <v>5.3997852925389154</v>
      </c>
      <c r="W17" s="107"/>
    </row>
    <row r="18" spans="1:23">
      <c r="A18" s="17" t="s">
        <v>25</v>
      </c>
      <c r="B18" s="19">
        <v>5.6</v>
      </c>
      <c r="C18" s="19">
        <v>5.0999999999999996</v>
      </c>
      <c r="D18" s="19">
        <v>4.9586943809473176</v>
      </c>
      <c r="W18" s="107"/>
    </row>
    <row r="19" spans="1:23">
      <c r="A19" s="17" t="s">
        <v>26</v>
      </c>
      <c r="B19" s="19">
        <v>6.6</v>
      </c>
      <c r="C19" s="19">
        <v>6.3</v>
      </c>
      <c r="D19" s="19">
        <v>6.4949963387844765</v>
      </c>
      <c r="W19" s="107"/>
    </row>
    <row r="20" spans="1:23">
      <c r="A20" s="17" t="s">
        <v>27</v>
      </c>
      <c r="B20" s="19">
        <v>6.4</v>
      </c>
      <c r="C20" s="19">
        <v>6</v>
      </c>
      <c r="D20" s="19">
        <v>6.2728372655777376</v>
      </c>
      <c r="W20" s="107"/>
    </row>
    <row r="21" spans="1:23">
      <c r="A21" s="17" t="s">
        <v>28</v>
      </c>
      <c r="B21" s="19">
        <v>7.1</v>
      </c>
      <c r="C21" s="19">
        <v>7</v>
      </c>
      <c r="D21" s="19">
        <v>6.9869187986651839</v>
      </c>
      <c r="W21" s="107"/>
    </row>
    <row r="22" spans="1:23">
      <c r="A22" s="17" t="s">
        <v>29</v>
      </c>
      <c r="B22" s="19">
        <v>6.6</v>
      </c>
      <c r="C22" s="19">
        <v>6.5</v>
      </c>
      <c r="D22" s="19">
        <v>6.4477345571095572</v>
      </c>
      <c r="W22" s="107"/>
    </row>
    <row r="23" spans="1:23">
      <c r="A23" s="17" t="s">
        <v>30</v>
      </c>
      <c r="B23" s="19">
        <v>7.1</v>
      </c>
      <c r="C23" s="19">
        <v>7</v>
      </c>
      <c r="D23" s="19">
        <v>7.1566042710255733</v>
      </c>
      <c r="W23" s="107"/>
    </row>
    <row r="24" spans="1:23">
      <c r="A24" s="17" t="s">
        <v>31</v>
      </c>
      <c r="B24" s="19">
        <v>7</v>
      </c>
      <c r="C24" s="19">
        <v>7</v>
      </c>
      <c r="D24" s="19">
        <v>7.2280326440060216</v>
      </c>
      <c r="W24" s="107"/>
    </row>
    <row r="25" spans="1:23">
      <c r="A25" s="17" t="s">
        <v>32</v>
      </c>
      <c r="B25" s="19">
        <v>6.6</v>
      </c>
      <c r="C25" s="19">
        <v>6.4</v>
      </c>
      <c r="D25" s="19">
        <v>6.3239358761746818</v>
      </c>
      <c r="W25" s="107"/>
    </row>
    <row r="26" spans="1:23">
      <c r="A26" s="17" t="s">
        <v>33</v>
      </c>
      <c r="B26" s="19">
        <v>7.7</v>
      </c>
      <c r="C26" s="19">
        <v>7.4</v>
      </c>
      <c r="D26" s="19">
        <v>7.4269122477709999</v>
      </c>
    </row>
    <row r="27" spans="1:23">
      <c r="A27" s="153" t="s">
        <v>34</v>
      </c>
      <c r="B27" s="154">
        <v>5.8</v>
      </c>
      <c r="C27" s="154">
        <v>5.6</v>
      </c>
      <c r="D27" s="154">
        <v>5.621795547240219</v>
      </c>
    </row>
  </sheetData>
  <mergeCells count="5">
    <mergeCell ref="A1:D1"/>
    <mergeCell ref="A3:A5"/>
    <mergeCell ref="B3:D3"/>
    <mergeCell ref="B4:B5"/>
    <mergeCell ref="C4:C5"/>
  </mergeCells>
  <printOptions gridLines="1"/>
  <pageMargins left="0.7" right="0.7" top="0.75" bottom="0.75" header="0.5" footer="0.5"/>
  <pageSetup paperSize="9" orientation="portrait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29"/>
  <sheetViews>
    <sheetView zoomScaleNormal="100" workbookViewId="0">
      <selection sqref="A1:E1"/>
    </sheetView>
  </sheetViews>
  <sheetFormatPr defaultColWidth="8.88671875" defaultRowHeight="14.4"/>
  <cols>
    <col min="1" max="1" width="19.44140625" customWidth="1"/>
    <col min="2" max="2" width="10.44140625" bestFit="1" customWidth="1"/>
    <col min="3" max="3" width="13.109375" customWidth="1"/>
    <col min="4" max="4" width="16.109375" customWidth="1"/>
  </cols>
  <sheetData>
    <row r="1" spans="1:13" ht="33.75" customHeight="1">
      <c r="A1" s="346" t="s">
        <v>310</v>
      </c>
      <c r="B1" s="346"/>
      <c r="C1" s="346"/>
      <c r="D1" s="346"/>
      <c r="E1" s="346"/>
    </row>
    <row r="3" spans="1:13">
      <c r="A3" s="348" t="s">
        <v>8</v>
      </c>
      <c r="B3" s="363" t="s">
        <v>309</v>
      </c>
      <c r="C3" s="363"/>
      <c r="D3" s="363"/>
      <c r="E3" s="348" t="s">
        <v>63</v>
      </c>
    </row>
    <row r="4" spans="1:13">
      <c r="A4" s="347"/>
      <c r="B4" s="375" t="s">
        <v>311</v>
      </c>
      <c r="C4" s="375" t="s">
        <v>312</v>
      </c>
      <c r="D4" s="155" t="s">
        <v>313</v>
      </c>
      <c r="E4" s="347"/>
    </row>
    <row r="5" spans="1:13">
      <c r="A5" s="349"/>
      <c r="B5" s="378"/>
      <c r="C5" s="378"/>
      <c r="D5" s="48" t="s">
        <v>314</v>
      </c>
      <c r="E5" s="349"/>
    </row>
    <row r="6" spans="1:13">
      <c r="A6" s="17" t="s">
        <v>13</v>
      </c>
      <c r="B6" s="19">
        <v>2.8447742733457018</v>
      </c>
      <c r="C6" s="19">
        <v>13.497738780874338</v>
      </c>
      <c r="D6" s="19">
        <v>0.463821892393321</v>
      </c>
      <c r="E6" s="18">
        <v>25872</v>
      </c>
    </row>
    <row r="7" spans="1:13">
      <c r="A7" s="17" t="s">
        <v>14</v>
      </c>
      <c r="B7" s="19">
        <v>0.41095890410958902</v>
      </c>
      <c r="C7" s="19">
        <v>1.6438356164383561</v>
      </c>
      <c r="D7" s="19">
        <v>0</v>
      </c>
      <c r="E7" s="18">
        <v>730</v>
      </c>
      <c r="H7" s="107"/>
      <c r="I7" s="107"/>
      <c r="J7" s="107"/>
      <c r="K7" s="107"/>
      <c r="L7" s="107"/>
      <c r="M7" s="107"/>
    </row>
    <row r="8" spans="1:13">
      <c r="A8" s="17" t="s">
        <v>15</v>
      </c>
      <c r="B8" s="19">
        <v>2.432024832715932</v>
      </c>
      <c r="C8" s="19">
        <v>2.3236745391452041</v>
      </c>
      <c r="D8" s="19">
        <v>0.44512775459404058</v>
      </c>
      <c r="E8" s="18">
        <v>68307</v>
      </c>
      <c r="H8" s="107"/>
      <c r="I8" s="107"/>
      <c r="J8" s="107"/>
      <c r="K8" s="107"/>
      <c r="L8" s="107"/>
      <c r="M8" s="107"/>
    </row>
    <row r="9" spans="1:13">
      <c r="A9" s="17" t="s">
        <v>16</v>
      </c>
      <c r="B9" s="19">
        <v>0.35087719298245612</v>
      </c>
      <c r="C9" s="19">
        <v>0.48732943469785572</v>
      </c>
      <c r="D9" s="19">
        <v>3.8986354775828458E-2</v>
      </c>
      <c r="E9" s="18">
        <v>5130</v>
      </c>
      <c r="H9" s="107"/>
      <c r="I9" s="107"/>
      <c r="J9" s="107"/>
      <c r="K9" s="107"/>
      <c r="L9" s="107"/>
      <c r="M9" s="107"/>
    </row>
    <row r="10" spans="1:13">
      <c r="A10" s="17" t="s">
        <v>17</v>
      </c>
      <c r="B10" s="19">
        <v>3.5487959442332064</v>
      </c>
      <c r="C10" s="19">
        <v>1.4448669201520912</v>
      </c>
      <c r="D10" s="19">
        <v>0.81115335868187577</v>
      </c>
      <c r="E10" s="18">
        <v>3945</v>
      </c>
      <c r="H10" s="107"/>
      <c r="I10" s="107"/>
      <c r="J10" s="107"/>
      <c r="K10" s="107"/>
      <c r="L10" s="107"/>
      <c r="M10" s="107"/>
    </row>
    <row r="11" spans="1:13">
      <c r="A11" s="17" t="s">
        <v>18</v>
      </c>
      <c r="B11" s="19">
        <v>3.2025851036600974</v>
      </c>
      <c r="C11" s="19">
        <v>3.3324909975361678</v>
      </c>
      <c r="D11" s="19">
        <v>0.14639424606963275</v>
      </c>
      <c r="E11" s="18">
        <v>32169</v>
      </c>
      <c r="H11" s="107"/>
      <c r="I11" s="107"/>
      <c r="J11" s="107"/>
      <c r="K11" s="107"/>
      <c r="L11" s="107"/>
      <c r="M11" s="107"/>
    </row>
    <row r="12" spans="1:13">
      <c r="A12" s="17" t="s">
        <v>19</v>
      </c>
      <c r="B12" s="19">
        <v>2.6343109265507398</v>
      </c>
      <c r="C12" s="19">
        <v>2.8419413444069557</v>
      </c>
      <c r="D12" s="19">
        <v>0.57098364910459387</v>
      </c>
      <c r="E12" s="18">
        <v>7706</v>
      </c>
      <c r="H12" s="107"/>
      <c r="I12" s="107"/>
      <c r="J12" s="107"/>
      <c r="K12" s="107"/>
      <c r="L12" s="107"/>
      <c r="M12" s="107"/>
    </row>
    <row r="13" spans="1:13">
      <c r="A13" s="17" t="s">
        <v>20</v>
      </c>
      <c r="B13" s="19">
        <v>1.2701936120360093</v>
      </c>
      <c r="C13" s="81">
        <v>3.52477199901405</v>
      </c>
      <c r="D13" s="19">
        <v>0.24685262898049865</v>
      </c>
      <c r="E13" s="18">
        <v>8131</v>
      </c>
      <c r="H13" s="107"/>
      <c r="I13" s="107"/>
      <c r="J13" s="107"/>
      <c r="K13" s="107"/>
      <c r="L13" s="107"/>
      <c r="M13" s="107"/>
    </row>
    <row r="14" spans="1:13">
      <c r="A14" s="17" t="s">
        <v>21</v>
      </c>
      <c r="B14" s="19">
        <v>2.768015530341065</v>
      </c>
      <c r="C14" s="81">
        <v>2.0643736616702357</v>
      </c>
      <c r="D14" s="19">
        <v>0.28803000870788398</v>
      </c>
      <c r="E14" s="18">
        <v>29911</v>
      </c>
      <c r="H14" s="107"/>
      <c r="I14" s="107"/>
      <c r="J14" s="107"/>
      <c r="K14" s="107"/>
      <c r="L14" s="107"/>
      <c r="M14" s="107"/>
    </row>
    <row r="15" spans="1:13">
      <c r="A15" s="17" t="s">
        <v>22</v>
      </c>
      <c r="B15" s="19">
        <v>2.5231286795626575</v>
      </c>
      <c r="C15" s="81">
        <v>1.4935265785868941</v>
      </c>
      <c r="D15" s="19">
        <v>0.44349831470640416</v>
      </c>
      <c r="E15" s="18">
        <v>22719</v>
      </c>
      <c r="H15" s="107"/>
      <c r="I15" s="107"/>
      <c r="J15" s="107"/>
      <c r="K15" s="107"/>
      <c r="L15" s="107"/>
      <c r="M15" s="107"/>
    </row>
    <row r="16" spans="1:13">
      <c r="A16" s="17" t="s">
        <v>23</v>
      </c>
      <c r="B16" s="19">
        <v>0.63063063063063063</v>
      </c>
      <c r="C16" s="81">
        <v>7.5135135135135132</v>
      </c>
      <c r="D16" s="19">
        <v>0.36036036036036034</v>
      </c>
      <c r="E16" s="18">
        <v>5552</v>
      </c>
      <c r="H16" s="107"/>
      <c r="I16" s="107"/>
      <c r="J16" s="107"/>
      <c r="K16" s="107"/>
      <c r="L16" s="107"/>
      <c r="M16" s="107"/>
    </row>
    <row r="17" spans="1:13">
      <c r="A17" s="17" t="s">
        <v>24</v>
      </c>
      <c r="B17" s="19">
        <v>2.8325688073394497</v>
      </c>
      <c r="C17" s="81">
        <v>1.8580112398210804</v>
      </c>
      <c r="D17" s="19">
        <v>0.14908256880733944</v>
      </c>
      <c r="E17" s="18">
        <v>8720</v>
      </c>
      <c r="H17" s="107"/>
      <c r="I17" s="107"/>
      <c r="J17" s="107"/>
      <c r="K17" s="107"/>
      <c r="L17" s="107"/>
      <c r="M17" s="107"/>
    </row>
    <row r="18" spans="1:13">
      <c r="A18" s="17" t="s">
        <v>25</v>
      </c>
      <c r="B18" s="19">
        <v>0.79017156464794069</v>
      </c>
      <c r="C18" s="81">
        <v>4.8682145369919363</v>
      </c>
      <c r="D18" s="19"/>
      <c r="E18" s="18">
        <v>36954</v>
      </c>
      <c r="H18" s="107"/>
      <c r="I18" s="107"/>
      <c r="J18" s="107"/>
      <c r="K18" s="107"/>
      <c r="L18" s="107"/>
      <c r="M18" s="107"/>
    </row>
    <row r="19" spans="1:13">
      <c r="A19" s="17" t="s">
        <v>26</v>
      </c>
      <c r="B19" s="19">
        <v>0.61051582357338652</v>
      </c>
      <c r="C19" s="19">
        <v>1.2333374859848014</v>
      </c>
      <c r="D19" s="19">
        <v>0.14960728088766986</v>
      </c>
      <c r="E19" s="18">
        <v>8190</v>
      </c>
      <c r="H19" s="107"/>
      <c r="I19" s="107"/>
      <c r="J19" s="107"/>
      <c r="K19" s="107"/>
      <c r="L19" s="107"/>
      <c r="M19" s="107"/>
    </row>
    <row r="20" spans="1:13">
      <c r="A20" s="17" t="s">
        <v>27</v>
      </c>
      <c r="B20" s="19">
        <v>7.5357950263752832E-2</v>
      </c>
      <c r="C20" s="19">
        <v>2.4114544084400906</v>
      </c>
      <c r="D20" s="19">
        <v>0</v>
      </c>
      <c r="E20" s="18">
        <v>1327</v>
      </c>
      <c r="H20" s="107"/>
      <c r="I20" s="107"/>
      <c r="J20" s="107"/>
      <c r="K20" s="107"/>
      <c r="L20" s="107"/>
      <c r="M20" s="107"/>
    </row>
    <row r="21" spans="1:13">
      <c r="A21" s="17" t="s">
        <v>28</v>
      </c>
      <c r="B21" s="19">
        <v>1.1326559149808892</v>
      </c>
      <c r="C21" s="19">
        <v>4.1017991982847022</v>
      </c>
      <c r="D21" s="19">
        <v>0.82968211056213292</v>
      </c>
      <c r="E21" s="18">
        <v>42908</v>
      </c>
      <c r="H21" s="107"/>
      <c r="I21" s="107"/>
      <c r="M21" s="107"/>
    </row>
    <row r="22" spans="1:13">
      <c r="A22" s="17" t="s">
        <v>29</v>
      </c>
      <c r="B22" s="19">
        <v>0.54107605547934767</v>
      </c>
      <c r="C22" s="19">
        <v>1.230757506477671</v>
      </c>
      <c r="D22" s="19">
        <v>0.51821368693796677</v>
      </c>
      <c r="E22" s="18">
        <v>26244</v>
      </c>
      <c r="H22" s="107"/>
      <c r="I22" s="107"/>
      <c r="J22" s="107"/>
      <c r="K22" s="107"/>
      <c r="L22" s="107"/>
      <c r="M22" s="107"/>
    </row>
    <row r="23" spans="1:13">
      <c r="A23" s="17" t="s">
        <v>30</v>
      </c>
      <c r="B23" s="19">
        <v>1.0451045104510452</v>
      </c>
      <c r="C23" s="19">
        <v>2.6127612761276127</v>
      </c>
      <c r="D23" s="19">
        <v>0</v>
      </c>
      <c r="E23" s="18">
        <v>3636</v>
      </c>
      <c r="H23" s="107"/>
      <c r="I23" s="107"/>
      <c r="J23" s="107"/>
      <c r="K23" s="107"/>
      <c r="L23" s="107"/>
      <c r="M23" s="107"/>
    </row>
    <row r="24" spans="1:13">
      <c r="A24" s="17" t="s">
        <v>31</v>
      </c>
      <c r="B24" s="19">
        <v>0.17694844365800691</v>
      </c>
      <c r="C24" s="19">
        <v>1.2547253277567763</v>
      </c>
      <c r="D24" s="19">
        <v>9.6517332904367412E-2</v>
      </c>
      <c r="E24" s="18">
        <v>12433</v>
      </c>
      <c r="H24" s="107"/>
      <c r="I24" s="107"/>
      <c r="M24" s="107"/>
    </row>
    <row r="25" spans="1:13">
      <c r="A25" s="17" t="s">
        <v>32</v>
      </c>
      <c r="B25" s="19">
        <v>0.87144184013549697</v>
      </c>
      <c r="C25" s="19">
        <v>1.6199530131672402</v>
      </c>
      <c r="D25" s="19">
        <v>0.65289843195104635</v>
      </c>
      <c r="E25" s="18">
        <v>36606</v>
      </c>
      <c r="H25" s="107"/>
      <c r="I25" s="107"/>
      <c r="J25" s="107"/>
      <c r="K25" s="107"/>
      <c r="L25" s="107"/>
      <c r="M25" s="107"/>
    </row>
    <row r="26" spans="1:13">
      <c r="A26" s="17" t="s">
        <v>33</v>
      </c>
      <c r="B26" s="19">
        <v>2.1422233489669158</v>
      </c>
      <c r="C26" s="19">
        <v>3.0802383065027255</v>
      </c>
      <c r="D26" s="19">
        <v>0.1774622892635315</v>
      </c>
      <c r="E26" s="18">
        <v>7889</v>
      </c>
      <c r="H26" s="107"/>
      <c r="I26" s="107"/>
      <c r="J26" s="107"/>
      <c r="K26" s="107"/>
      <c r="L26" s="107"/>
      <c r="M26" s="107"/>
    </row>
    <row r="27" spans="1:13">
      <c r="A27" s="153" t="s">
        <v>34</v>
      </c>
      <c r="B27" s="154">
        <v>1.7932687668547456</v>
      </c>
      <c r="C27" s="154">
        <v>3.3903764745867608</v>
      </c>
      <c r="D27" s="154">
        <v>0.4359251643124093</v>
      </c>
      <c r="E27" s="122">
        <v>395079</v>
      </c>
      <c r="H27" s="107"/>
      <c r="I27" s="107"/>
      <c r="J27" s="107"/>
      <c r="K27" s="107"/>
      <c r="L27" s="107"/>
      <c r="M27" s="107"/>
    </row>
    <row r="28" spans="1:13">
      <c r="A28" s="88"/>
      <c r="B28" s="88"/>
      <c r="C28" s="88"/>
      <c r="D28" s="88"/>
      <c r="E28" s="88"/>
      <c r="H28" s="107"/>
      <c r="I28" s="107"/>
      <c r="J28" s="107"/>
      <c r="K28" s="107"/>
      <c r="L28" s="107"/>
      <c r="M28" s="107"/>
    </row>
    <row r="29" spans="1:13" ht="38.25" customHeight="1">
      <c r="A29" s="409" t="s">
        <v>315</v>
      </c>
      <c r="B29" s="409"/>
      <c r="C29" s="409"/>
      <c r="D29" s="409"/>
      <c r="E29" s="409"/>
    </row>
  </sheetData>
  <mergeCells count="7">
    <mergeCell ref="A29:E29"/>
    <mergeCell ref="A1:E1"/>
    <mergeCell ref="A3:A5"/>
    <mergeCell ref="E3:E5"/>
    <mergeCell ref="B3:D3"/>
    <mergeCell ref="B4:B5"/>
    <mergeCell ref="C4:C5"/>
  </mergeCells>
  <printOptions gridLines="1"/>
  <pageMargins left="0.7" right="0.7" top="0.75" bottom="0.75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4"/>
  <sheetViews>
    <sheetView zoomScaleNormal="100" workbookViewId="0">
      <selection sqref="A1:B1"/>
    </sheetView>
  </sheetViews>
  <sheetFormatPr defaultColWidth="8.88671875" defaultRowHeight="14.4"/>
  <cols>
    <col min="2" max="2" width="25.109375" customWidth="1"/>
  </cols>
  <sheetData>
    <row r="1" spans="1:6" ht="30" customHeight="1">
      <c r="A1" s="345" t="s">
        <v>52</v>
      </c>
      <c r="B1" s="345"/>
    </row>
    <row r="2" spans="1:6">
      <c r="A2" s="1"/>
      <c r="B2" s="1"/>
    </row>
    <row r="3" spans="1:6">
      <c r="A3" s="361" t="s">
        <v>51</v>
      </c>
      <c r="B3" s="361"/>
    </row>
    <row r="4" spans="1:6" ht="39" customHeight="1">
      <c r="A4" s="38" t="s">
        <v>53</v>
      </c>
      <c r="B4" s="39" t="s">
        <v>54</v>
      </c>
    </row>
    <row r="5" spans="1:6">
      <c r="A5" s="17">
        <v>1993</v>
      </c>
      <c r="B5" s="40">
        <v>1.2432999999999998</v>
      </c>
      <c r="C5" s="41"/>
      <c r="F5" s="42"/>
    </row>
    <row r="6" spans="1:6">
      <c r="A6" s="17">
        <v>1994</v>
      </c>
      <c r="B6" s="40">
        <v>1.2022999999999999</v>
      </c>
      <c r="C6" s="41"/>
      <c r="F6" s="42"/>
    </row>
    <row r="7" spans="1:6">
      <c r="A7" s="17">
        <v>1995</v>
      </c>
      <c r="B7" s="40">
        <v>1.1844000000000001</v>
      </c>
      <c r="C7" s="41"/>
      <c r="F7" s="42"/>
    </row>
    <row r="8" spans="1:6">
      <c r="A8" s="17">
        <v>1996</v>
      </c>
      <c r="B8" s="40">
        <v>1.1914</v>
      </c>
      <c r="C8" s="41"/>
      <c r="F8" s="42"/>
    </row>
    <row r="9" spans="1:6">
      <c r="A9" s="17">
        <v>1997</v>
      </c>
      <c r="B9" s="40">
        <v>1.2050000000000001</v>
      </c>
      <c r="C9" s="41"/>
      <c r="F9" s="42"/>
    </row>
    <row r="10" spans="1:6">
      <c r="A10" s="17">
        <v>1998</v>
      </c>
      <c r="B10" s="40">
        <v>1.2039000000000002</v>
      </c>
      <c r="C10" s="41"/>
      <c r="F10" s="42"/>
    </row>
    <row r="11" spans="1:6">
      <c r="A11" s="17">
        <v>1999</v>
      </c>
      <c r="B11" s="43">
        <v>1.2329052235009574</v>
      </c>
      <c r="C11" s="41"/>
      <c r="F11" s="42"/>
    </row>
    <row r="12" spans="1:6">
      <c r="A12" s="17">
        <v>2000</v>
      </c>
      <c r="B12" s="43">
        <v>1.2565006114495847</v>
      </c>
      <c r="C12" s="41"/>
      <c r="F12" s="42"/>
    </row>
    <row r="13" spans="1:6">
      <c r="A13" s="17">
        <v>2001</v>
      </c>
      <c r="B13" s="43">
        <v>1.2509836673196819</v>
      </c>
      <c r="C13" s="41"/>
      <c r="F13" s="42"/>
    </row>
    <row r="14" spans="1:6">
      <c r="A14" s="17">
        <v>2002</v>
      </c>
      <c r="B14" s="43">
        <v>1.26979075447943</v>
      </c>
      <c r="C14" s="41"/>
      <c r="F14" s="42"/>
    </row>
    <row r="15" spans="1:6">
      <c r="A15" s="17">
        <v>2003</v>
      </c>
      <c r="B15" s="43">
        <v>1.2892618468402821</v>
      </c>
      <c r="C15" s="41"/>
      <c r="F15" s="42"/>
    </row>
    <row r="16" spans="1:6">
      <c r="A16" s="17">
        <v>2004</v>
      </c>
      <c r="B16" s="43">
        <v>1.3423081539275896</v>
      </c>
      <c r="C16" s="41"/>
      <c r="F16" s="42"/>
    </row>
    <row r="17" spans="1:6">
      <c r="A17" s="17">
        <v>2005</v>
      </c>
      <c r="B17" s="43">
        <v>1.3372014654613902</v>
      </c>
      <c r="C17" s="41"/>
      <c r="F17" s="42"/>
    </row>
    <row r="18" spans="1:6">
      <c r="A18" s="17">
        <v>2006</v>
      </c>
      <c r="B18" s="43">
        <v>1.3728820864629481</v>
      </c>
      <c r="C18" s="41"/>
      <c r="F18" s="42"/>
    </row>
    <row r="19" spans="1:6">
      <c r="A19" s="17">
        <v>2007</v>
      </c>
      <c r="B19" s="43">
        <v>1.4004236887346915</v>
      </c>
      <c r="C19" s="41"/>
      <c r="F19" s="42"/>
    </row>
    <row r="20" spans="1:6">
      <c r="A20" s="17">
        <v>2008</v>
      </c>
      <c r="B20" s="43">
        <v>1.4472500930927854</v>
      </c>
      <c r="C20" s="41"/>
      <c r="F20" s="42"/>
    </row>
    <row r="21" spans="1:6">
      <c r="A21" s="17">
        <v>2009</v>
      </c>
      <c r="B21" s="43">
        <v>1.4492079576698873</v>
      </c>
      <c r="C21" s="41"/>
      <c r="F21" s="42"/>
    </row>
    <row r="22" spans="1:6">
      <c r="A22" s="17">
        <v>2010</v>
      </c>
      <c r="B22" s="43">
        <v>1.4551226507482289</v>
      </c>
      <c r="C22" s="41"/>
      <c r="F22" s="42"/>
    </row>
    <row r="23" spans="1:6">
      <c r="A23" s="17">
        <v>2011</v>
      </c>
      <c r="B23" s="43">
        <v>1.4372220839817058</v>
      </c>
      <c r="C23" s="41"/>
      <c r="F23" s="42"/>
    </row>
    <row r="24" spans="1:6">
      <c r="A24" s="17">
        <v>2012</v>
      </c>
      <c r="B24" s="43">
        <v>1.4162980922326329</v>
      </c>
      <c r="C24" s="41"/>
      <c r="F24" s="42"/>
    </row>
    <row r="25" spans="1:6">
      <c r="A25" s="17">
        <v>2013</v>
      </c>
      <c r="B25" s="43">
        <v>1.3861584043848501</v>
      </c>
      <c r="C25" s="41"/>
      <c r="F25" s="42"/>
    </row>
    <row r="26" spans="1:6">
      <c r="A26" s="17">
        <v>2014</v>
      </c>
      <c r="B26" s="43">
        <v>1.3685828051875699</v>
      </c>
      <c r="C26" s="41"/>
      <c r="F26" s="42"/>
    </row>
    <row r="27" spans="1:6">
      <c r="A27" s="17">
        <v>2015</v>
      </c>
      <c r="B27" s="43">
        <v>1.35</v>
      </c>
      <c r="C27" s="41"/>
      <c r="F27" s="42"/>
    </row>
    <row r="28" spans="1:6">
      <c r="A28" s="17">
        <v>2016</v>
      </c>
      <c r="B28" s="43">
        <v>1.34</v>
      </c>
      <c r="F28" s="42"/>
    </row>
    <row r="29" spans="1:6">
      <c r="A29" s="17">
        <v>2017</v>
      </c>
      <c r="B29" s="43">
        <v>1.34</v>
      </c>
    </row>
    <row r="30" spans="1:6">
      <c r="A30" s="17">
        <v>2018</v>
      </c>
      <c r="B30" s="43">
        <v>1.32</v>
      </c>
    </row>
    <row r="31" spans="1:6" ht="15" thickBot="1">
      <c r="A31" s="17">
        <v>2019</v>
      </c>
      <c r="B31" s="43">
        <v>1.22</v>
      </c>
      <c r="C31" s="41"/>
    </row>
    <row r="32" spans="1:6" ht="15" thickBot="1">
      <c r="A32" s="17">
        <v>2020</v>
      </c>
      <c r="B32" s="43">
        <v>1.24</v>
      </c>
      <c r="C32" s="41"/>
    </row>
    <row r="33" spans="1:27" ht="15" thickBot="1">
      <c r="A33" s="17">
        <v>2021</v>
      </c>
      <c r="B33" s="43">
        <v>1.25</v>
      </c>
      <c r="C33" s="41"/>
    </row>
    <row r="34" spans="1:27">
      <c r="A34" s="44"/>
      <c r="B34" s="44"/>
      <c r="C34" s="41"/>
    </row>
    <row r="35" spans="1:27" ht="15" customHeight="1">
      <c r="A35" s="44"/>
      <c r="B35" s="44"/>
      <c r="C35" s="41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>
      <c r="A36" s="44"/>
      <c r="B36" s="44"/>
      <c r="C36" s="41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</row>
    <row r="37" spans="1:27">
      <c r="A37" s="44"/>
      <c r="B37" s="44"/>
      <c r="C37" s="41"/>
    </row>
    <row r="38" spans="1:27">
      <c r="A38" s="44"/>
      <c r="B38" s="44"/>
      <c r="C38" s="41"/>
    </row>
    <row r="39" spans="1:27">
      <c r="A39" s="44"/>
      <c r="B39" s="44"/>
      <c r="C39" s="41"/>
    </row>
    <row r="40" spans="1:27">
      <c r="A40" s="44"/>
      <c r="B40" s="44"/>
      <c r="C40" s="41"/>
    </row>
    <row r="41" spans="1:27">
      <c r="A41" s="44"/>
      <c r="B41" s="44"/>
      <c r="C41" s="41"/>
    </row>
    <row r="42" spans="1:27">
      <c r="A42" s="44"/>
      <c r="B42" s="44"/>
      <c r="C42" s="41"/>
    </row>
    <row r="43" spans="1:27">
      <c r="A43" s="44"/>
      <c r="B43" s="44"/>
      <c r="C43" s="41"/>
    </row>
    <row r="44" spans="1:27">
      <c r="A44" s="44"/>
      <c r="B44" s="44"/>
      <c r="C44" s="41"/>
    </row>
    <row r="45" spans="1:27">
      <c r="A45" s="44"/>
      <c r="B45" s="44"/>
      <c r="C45" s="41"/>
    </row>
    <row r="46" spans="1:27">
      <c r="A46" s="44"/>
      <c r="B46" s="44"/>
      <c r="C46" s="41"/>
    </row>
    <row r="47" spans="1:27">
      <c r="A47" s="44"/>
      <c r="B47" s="44"/>
      <c r="C47" s="41"/>
    </row>
    <row r="48" spans="1:27">
      <c r="A48" s="44"/>
      <c r="B48" s="44"/>
      <c r="C48" s="41"/>
    </row>
    <row r="49" spans="1:3">
      <c r="A49" s="44"/>
      <c r="B49" s="44"/>
      <c r="C49" s="41"/>
    </row>
    <row r="50" spans="1:3">
      <c r="A50" s="44"/>
      <c r="B50" s="44"/>
      <c r="C50" s="41"/>
    </row>
    <row r="51" spans="1:3">
      <c r="A51" s="44"/>
      <c r="B51" s="44"/>
      <c r="C51" s="41"/>
    </row>
    <row r="52" spans="1:3">
      <c r="A52" s="44"/>
      <c r="B52" s="44"/>
      <c r="C52" s="41"/>
    </row>
    <row r="53" spans="1:3">
      <c r="A53" s="44"/>
      <c r="B53" s="44"/>
      <c r="C53" s="41"/>
    </row>
    <row r="54" spans="1:3">
      <c r="A54" s="44"/>
      <c r="B54" s="44"/>
      <c r="C54" s="41"/>
    </row>
  </sheetData>
  <mergeCells count="2">
    <mergeCell ref="A1:B1"/>
    <mergeCell ref="A3:B3"/>
  </mergeCells>
  <printOptions gridLines="1"/>
  <pageMargins left="0.70866141732283472" right="0.70866141732283472" top="0.74803149606299213" bottom="0.74803149606299213" header="0.5" footer="0.5"/>
  <pageSetup paperSize="9" orientation="landscape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52"/>
  <sheetViews>
    <sheetView zoomScaleNormal="100" workbookViewId="0">
      <selection sqref="A1:I1"/>
    </sheetView>
  </sheetViews>
  <sheetFormatPr defaultColWidth="8.88671875" defaultRowHeight="14.4"/>
  <cols>
    <col min="1" max="1" width="17.44140625" customWidth="1"/>
    <col min="9" max="9" width="13.109375" customWidth="1"/>
  </cols>
  <sheetData>
    <row r="1" spans="1:9" ht="15.75" customHeight="1">
      <c r="A1" s="346" t="s">
        <v>316</v>
      </c>
      <c r="B1" s="346"/>
      <c r="C1" s="346"/>
      <c r="D1" s="346"/>
      <c r="E1" s="346"/>
      <c r="F1" s="346"/>
      <c r="G1" s="346"/>
      <c r="H1" s="346"/>
      <c r="I1" s="346"/>
    </row>
    <row r="3" spans="1:9" ht="22.5" customHeight="1">
      <c r="A3" s="410" t="s">
        <v>8</v>
      </c>
      <c r="B3" s="385" t="s">
        <v>317</v>
      </c>
      <c r="C3" s="385"/>
      <c r="D3" s="385"/>
      <c r="E3" s="385"/>
      <c r="F3" s="385"/>
      <c r="G3" s="385"/>
      <c r="H3" s="410" t="s">
        <v>34</v>
      </c>
      <c r="I3" s="351" t="s">
        <v>318</v>
      </c>
    </row>
    <row r="4" spans="1:9">
      <c r="A4" s="411"/>
      <c r="B4" s="49" t="s">
        <v>319</v>
      </c>
      <c r="C4" s="49" t="s">
        <v>320</v>
      </c>
      <c r="D4" s="49" t="s">
        <v>321</v>
      </c>
      <c r="E4" s="49" t="s">
        <v>322</v>
      </c>
      <c r="F4" s="49" t="s">
        <v>323</v>
      </c>
      <c r="G4" s="49" t="s">
        <v>324</v>
      </c>
      <c r="H4" s="411"/>
      <c r="I4" s="353"/>
    </row>
    <row r="5" spans="1:9">
      <c r="A5" s="17" t="s">
        <v>13</v>
      </c>
      <c r="B5" s="63">
        <v>8.8593576965669989</v>
      </c>
      <c r="C5" s="63">
        <v>10.144927536231885</v>
      </c>
      <c r="D5" s="63">
        <v>11.895869947275923</v>
      </c>
      <c r="E5" s="63">
        <v>15.013081102837594</v>
      </c>
      <c r="F5" s="63">
        <v>19.344262295081968</v>
      </c>
      <c r="G5" s="63">
        <v>22.972972972972975</v>
      </c>
      <c r="H5" s="18">
        <v>25872</v>
      </c>
      <c r="I5" s="156" t="s">
        <v>271</v>
      </c>
    </row>
    <row r="6" spans="1:9">
      <c r="A6" s="17" t="s">
        <v>14</v>
      </c>
      <c r="B6" s="63">
        <v>0</v>
      </c>
      <c r="C6" s="63">
        <v>0.5988023952095809</v>
      </c>
      <c r="D6" s="63">
        <v>1.5748031496062991</v>
      </c>
      <c r="E6" s="63">
        <v>2.8985507246376812</v>
      </c>
      <c r="F6" s="63">
        <v>2.4390243902439024</v>
      </c>
      <c r="G6" s="63">
        <v>2.7027027027027026</v>
      </c>
      <c r="H6" s="18">
        <v>730</v>
      </c>
      <c r="I6" s="156" t="s">
        <v>271</v>
      </c>
    </row>
    <row r="7" spans="1:9">
      <c r="A7" s="17" t="s">
        <v>15</v>
      </c>
      <c r="B7" s="63">
        <v>0.92059838895281931</v>
      </c>
      <c r="C7" s="63">
        <v>1.0854816824966078</v>
      </c>
      <c r="D7" s="63">
        <v>1.2550221596321915</v>
      </c>
      <c r="E7" s="63">
        <v>2.5126735728454928</v>
      </c>
      <c r="F7" s="63">
        <v>4.4624972178945024</v>
      </c>
      <c r="G7" s="63">
        <v>7.799145299145299</v>
      </c>
      <c r="H7" s="18">
        <v>68307</v>
      </c>
      <c r="I7" s="157">
        <v>0</v>
      </c>
    </row>
    <row r="8" spans="1:9">
      <c r="A8" s="17" t="s">
        <v>16</v>
      </c>
      <c r="B8" s="63">
        <v>0.24509803921568626</v>
      </c>
      <c r="C8" s="63">
        <v>8.0645161290322578E-2</v>
      </c>
      <c r="D8" s="63">
        <v>0.37919826652221017</v>
      </c>
      <c r="E8" s="63">
        <v>0.58892815076560656</v>
      </c>
      <c r="F8" s="63">
        <v>1.6917293233082706</v>
      </c>
      <c r="G8" s="63">
        <v>0.78431372549019607</v>
      </c>
      <c r="H8" s="18">
        <v>5130</v>
      </c>
      <c r="I8" s="156" t="s">
        <v>271</v>
      </c>
    </row>
    <row r="9" spans="1:9">
      <c r="A9" s="17" t="s">
        <v>17</v>
      </c>
      <c r="B9" s="63">
        <v>1.3215859030837005</v>
      </c>
      <c r="C9" s="63">
        <v>1.0321100917431194</v>
      </c>
      <c r="D9" s="63">
        <v>0.96952908587257614</v>
      </c>
      <c r="E9" s="63">
        <v>1.4824797843665769</v>
      </c>
      <c r="F9" s="63">
        <v>2.1327014218009479</v>
      </c>
      <c r="G9" s="63">
        <v>4.6610169491525424</v>
      </c>
      <c r="H9" s="18">
        <v>3945</v>
      </c>
      <c r="I9" s="156" t="s">
        <v>271</v>
      </c>
    </row>
    <row r="10" spans="1:9">
      <c r="A10" s="17" t="s">
        <v>18</v>
      </c>
      <c r="B10" s="63">
        <v>1.3540621865596789</v>
      </c>
      <c r="C10" s="63">
        <v>1.7246885978920472</v>
      </c>
      <c r="D10" s="63">
        <v>1.7616855524079318</v>
      </c>
      <c r="E10" s="63">
        <v>4.3681495809155386</v>
      </c>
      <c r="F10" s="63">
        <v>6.8187919463087248</v>
      </c>
      <c r="G10" s="63">
        <v>8.9990817263544542</v>
      </c>
      <c r="H10" s="18">
        <v>32169</v>
      </c>
      <c r="I10" s="156" t="s">
        <v>271</v>
      </c>
    </row>
    <row r="11" spans="1:9">
      <c r="A11" s="17" t="s">
        <v>19</v>
      </c>
      <c r="B11" s="63">
        <v>1.2522361359570662</v>
      </c>
      <c r="C11" s="63">
        <v>1.2738853503184715</v>
      </c>
      <c r="D11" s="63">
        <v>1.6448598130841121</v>
      </c>
      <c r="E11" s="63">
        <v>2.9512697323266988</v>
      </c>
      <c r="F11" s="63">
        <v>4.8034934497816595</v>
      </c>
      <c r="G11" s="63">
        <v>11.553030303030303</v>
      </c>
      <c r="H11" s="18">
        <v>7706</v>
      </c>
      <c r="I11" s="156" t="s">
        <v>271</v>
      </c>
    </row>
    <row r="12" spans="1:9">
      <c r="A12" s="17" t="s">
        <v>20</v>
      </c>
      <c r="B12" s="63">
        <v>0.97560975609756095</v>
      </c>
      <c r="C12" s="63">
        <v>1.5065913370998116</v>
      </c>
      <c r="D12" s="63">
        <v>1.0229276895943562</v>
      </c>
      <c r="E12" s="63">
        <v>3.8512616201859231</v>
      </c>
      <c r="F12" s="63">
        <v>9.4300518134715023</v>
      </c>
      <c r="G12" s="63">
        <v>13.06532663316583</v>
      </c>
      <c r="H12" s="18">
        <v>8131</v>
      </c>
      <c r="I12" s="156" t="s">
        <v>271</v>
      </c>
    </row>
    <row r="13" spans="1:9">
      <c r="A13" s="17" t="s">
        <v>21</v>
      </c>
      <c r="B13" s="63">
        <v>0.75301204819277112</v>
      </c>
      <c r="C13" s="63">
        <v>1.0819949281487744</v>
      </c>
      <c r="D13" s="63">
        <v>1.5930902111324377</v>
      </c>
      <c r="E13" s="63">
        <v>2.306338028169014</v>
      </c>
      <c r="F13" s="63">
        <v>3.2146652497343253</v>
      </c>
      <c r="G13" s="63">
        <v>5.6992337164750957</v>
      </c>
      <c r="H13" s="18">
        <v>29911</v>
      </c>
      <c r="I13" s="63">
        <v>3.3458244111349037E-3</v>
      </c>
    </row>
    <row r="14" spans="1:9">
      <c r="A14" s="17" t="s">
        <v>22</v>
      </c>
      <c r="B14" s="63">
        <v>0.9103641456582634</v>
      </c>
      <c r="C14" s="63">
        <v>0.89064819396338435</v>
      </c>
      <c r="D14" s="63">
        <v>1.1579495186052562</v>
      </c>
      <c r="E14" s="63">
        <v>1.3364949342530719</v>
      </c>
      <c r="F14" s="63">
        <v>2.3316912972085388</v>
      </c>
      <c r="G14" s="63">
        <v>3.7430167597765367</v>
      </c>
      <c r="H14" s="18">
        <v>22719</v>
      </c>
      <c r="I14" s="156" t="s">
        <v>271</v>
      </c>
    </row>
    <row r="15" spans="1:9">
      <c r="A15" s="17" t="s">
        <v>23</v>
      </c>
      <c r="B15" s="63">
        <v>2.4</v>
      </c>
      <c r="C15" s="63">
        <v>1.7447199265381086</v>
      </c>
      <c r="D15" s="63">
        <v>3.3844526705446851</v>
      </c>
      <c r="E15" s="63">
        <v>10.098039215686274</v>
      </c>
      <c r="F15" s="63">
        <v>15.447154471544716</v>
      </c>
      <c r="G15" s="63">
        <v>25.714285714285712</v>
      </c>
      <c r="H15" s="18">
        <v>5552</v>
      </c>
      <c r="I15" s="156" t="s">
        <v>271</v>
      </c>
    </row>
    <row r="16" spans="1:9">
      <c r="A16" s="17" t="s">
        <v>24</v>
      </c>
      <c r="B16" s="63">
        <v>1.0380622837370241</v>
      </c>
      <c r="C16" s="63">
        <v>0.83708950418544747</v>
      </c>
      <c r="D16" s="63">
        <v>0.73016926651178227</v>
      </c>
      <c r="E16" s="63">
        <v>2.3127753303964758</v>
      </c>
      <c r="F16" s="63">
        <v>3.45489443378119</v>
      </c>
      <c r="G16" s="63">
        <v>6.0294117647058822</v>
      </c>
      <c r="H16" s="18">
        <v>8720</v>
      </c>
      <c r="I16" s="63">
        <v>2.2938410368161487E-2</v>
      </c>
    </row>
    <row r="17" spans="1:10">
      <c r="A17" s="17" t="s">
        <v>25</v>
      </c>
      <c r="B17" s="63">
        <v>2.5160109789569991</v>
      </c>
      <c r="C17" s="63">
        <v>3.2499601720567153</v>
      </c>
      <c r="D17" s="63">
        <v>3.1183149580385061</v>
      </c>
      <c r="E17" s="63">
        <v>5.2881445338256627</v>
      </c>
      <c r="F17" s="63">
        <v>7.7165646447783338</v>
      </c>
      <c r="G17" s="63">
        <v>10.266387309188865</v>
      </c>
      <c r="H17" s="18">
        <v>36954</v>
      </c>
      <c r="I17" s="157">
        <v>2.7060670022189749E-3</v>
      </c>
    </row>
    <row r="18" spans="1:10">
      <c r="A18" s="17" t="s">
        <v>26</v>
      </c>
      <c r="B18" s="63">
        <v>1.0695187165775399</v>
      </c>
      <c r="C18" s="63">
        <v>0.49469964664310956</v>
      </c>
      <c r="D18" s="63">
        <v>0.74822297044519259</v>
      </c>
      <c r="E18" s="63">
        <v>0.97919216646266816</v>
      </c>
      <c r="F18" s="63">
        <v>2.5293586269196027</v>
      </c>
      <c r="G18" s="63">
        <v>3.4536891679748818</v>
      </c>
      <c r="H18" s="18">
        <v>8190</v>
      </c>
      <c r="I18" s="156" t="s">
        <v>271</v>
      </c>
    </row>
    <row r="19" spans="1:10">
      <c r="A19" s="17" t="s">
        <v>27</v>
      </c>
      <c r="B19" s="63">
        <v>0</v>
      </c>
      <c r="C19" s="63">
        <v>0</v>
      </c>
      <c r="D19" s="63">
        <v>0.9569377990430622</v>
      </c>
      <c r="E19" s="63">
        <v>4.0650406504065035</v>
      </c>
      <c r="F19" s="63">
        <v>5.7591623036649215</v>
      </c>
      <c r="G19" s="63">
        <v>7.4468085106382977</v>
      </c>
      <c r="H19" s="18">
        <v>1327</v>
      </c>
      <c r="I19" s="156" t="s">
        <v>271</v>
      </c>
    </row>
    <row r="20" spans="1:10">
      <c r="A20" s="17" t="s">
        <v>28</v>
      </c>
      <c r="B20" s="63">
        <v>1.5133317319240933</v>
      </c>
      <c r="C20" s="63">
        <v>2.276785714285714</v>
      </c>
      <c r="D20" s="63">
        <v>2.9334589248469354</v>
      </c>
      <c r="E20" s="63">
        <v>5.0985988583290087</v>
      </c>
      <c r="F20" s="63">
        <v>8.2835183603757461</v>
      </c>
      <c r="G20" s="63">
        <v>10.965435041716329</v>
      </c>
      <c r="H20" s="18">
        <v>42908</v>
      </c>
      <c r="I20" s="157">
        <v>0</v>
      </c>
    </row>
    <row r="21" spans="1:10">
      <c r="A21" s="17" t="s">
        <v>29</v>
      </c>
      <c r="B21" s="63">
        <v>0.72933549432739064</v>
      </c>
      <c r="C21" s="63">
        <v>0.72780203784570596</v>
      </c>
      <c r="D21" s="63">
        <v>0.88212592347557617</v>
      </c>
      <c r="E21" s="63">
        <v>1.1097659402744149</v>
      </c>
      <c r="F21" s="63">
        <v>2.2598870056497176</v>
      </c>
      <c r="G21" s="63">
        <v>3.5876993166287017</v>
      </c>
      <c r="H21" s="18">
        <v>26244</v>
      </c>
      <c r="I21" s="156" t="s">
        <v>271</v>
      </c>
    </row>
    <row r="22" spans="1:10">
      <c r="A22" s="17" t="s">
        <v>30</v>
      </c>
      <c r="B22" s="63">
        <v>1.7167381974248928</v>
      </c>
      <c r="C22" s="63">
        <v>0.45801526717557256</v>
      </c>
      <c r="D22" s="63">
        <v>1.4537107880642692</v>
      </c>
      <c r="E22" s="63">
        <v>1.4025245441795231</v>
      </c>
      <c r="F22" s="63">
        <v>6.6815144766146997</v>
      </c>
      <c r="G22" s="63">
        <v>10.394265232974909</v>
      </c>
      <c r="H22" s="18">
        <v>3636</v>
      </c>
      <c r="I22" s="156" t="s">
        <v>271</v>
      </c>
    </row>
    <row r="23" spans="1:10">
      <c r="A23" s="17" t="s">
        <v>31</v>
      </c>
      <c r="B23" s="63">
        <v>0.71065989847715738</v>
      </c>
      <c r="C23" s="63">
        <v>0.52870090634441091</v>
      </c>
      <c r="D23" s="63">
        <v>0.55983205038488448</v>
      </c>
      <c r="E23" s="63">
        <v>1.3781223083548666</v>
      </c>
      <c r="F23" s="63">
        <v>2.7659574468085104</v>
      </c>
      <c r="G23" s="63">
        <v>5.1216389244558256</v>
      </c>
      <c r="H23" s="18">
        <v>12433</v>
      </c>
      <c r="I23" s="156" t="s">
        <v>271</v>
      </c>
    </row>
    <row r="24" spans="1:10">
      <c r="A24" s="17" t="s">
        <v>32</v>
      </c>
      <c r="B24" s="63">
        <v>0.89306159835127086</v>
      </c>
      <c r="C24" s="63">
        <v>0.91215794077221035</v>
      </c>
      <c r="D24" s="63">
        <v>1.1222048023764337</v>
      </c>
      <c r="E24" s="63">
        <v>1.9655227968422748</v>
      </c>
      <c r="F24" s="63">
        <v>3.1887755102040818</v>
      </c>
      <c r="G24" s="63">
        <v>4.9270990447461038</v>
      </c>
      <c r="H24" s="18">
        <v>36606</v>
      </c>
      <c r="I24" s="156" t="s">
        <v>271</v>
      </c>
    </row>
    <row r="25" spans="1:10">
      <c r="A25" s="17" t="s">
        <v>33</v>
      </c>
      <c r="B25" s="63">
        <v>1.2474012474012475</v>
      </c>
      <c r="C25" s="63">
        <v>0.8527131782945736</v>
      </c>
      <c r="D25" s="63">
        <v>1.6440608302507191</v>
      </c>
      <c r="E25" s="63">
        <v>2.714646464646465</v>
      </c>
      <c r="F25" s="63">
        <v>5.625</v>
      </c>
      <c r="G25" s="63">
        <v>8.679706601466993</v>
      </c>
      <c r="H25" s="18">
        <v>7889</v>
      </c>
      <c r="I25" s="156" t="s">
        <v>271</v>
      </c>
    </row>
    <row r="26" spans="1:10">
      <c r="A26" s="21" t="s">
        <v>34</v>
      </c>
      <c r="B26" s="123">
        <v>1.6208809571552703</v>
      </c>
      <c r="C26" s="123">
        <v>1.9887292268668038</v>
      </c>
      <c r="D26" s="123">
        <v>2.3261973074376519</v>
      </c>
      <c r="E26" s="123">
        <v>3.8367908552074512</v>
      </c>
      <c r="F26" s="123">
        <v>5.9793392656234019</v>
      </c>
      <c r="G26" s="123">
        <v>8.6794247868564529</v>
      </c>
      <c r="H26" s="158">
        <v>395079</v>
      </c>
      <c r="I26" s="159">
        <v>1.0145486273157073E-3</v>
      </c>
    </row>
    <row r="31" spans="1:10">
      <c r="C31" s="107"/>
      <c r="D31" s="107"/>
      <c r="E31" s="107"/>
      <c r="F31" s="107"/>
      <c r="G31" s="107"/>
      <c r="H31" s="107"/>
      <c r="I31" s="107"/>
      <c r="J31" s="107"/>
    </row>
    <row r="32" spans="1:10">
      <c r="C32" s="107"/>
      <c r="D32" s="107"/>
      <c r="E32" s="107"/>
      <c r="F32" s="107"/>
      <c r="G32" s="107"/>
      <c r="H32" s="107"/>
      <c r="I32" s="107"/>
      <c r="J32" s="107"/>
    </row>
    <row r="33" spans="3:10">
      <c r="C33" s="107"/>
      <c r="D33" s="107"/>
      <c r="E33" s="107"/>
      <c r="F33" s="107"/>
      <c r="G33" s="107"/>
      <c r="H33" s="107"/>
      <c r="I33" s="107"/>
      <c r="J33" s="107"/>
    </row>
    <row r="34" spans="3:10">
      <c r="C34" s="107"/>
      <c r="D34" s="107"/>
      <c r="E34" s="107"/>
      <c r="F34" s="107"/>
      <c r="G34" s="107"/>
      <c r="H34" s="107"/>
      <c r="I34" s="107"/>
      <c r="J34" s="107"/>
    </row>
    <row r="35" spans="3:10">
      <c r="C35" s="107"/>
      <c r="D35" s="107"/>
      <c r="E35" s="107"/>
      <c r="F35" s="107"/>
      <c r="G35" s="107"/>
      <c r="H35" s="107"/>
      <c r="I35" s="107"/>
      <c r="J35" s="107"/>
    </row>
    <row r="36" spans="3:10">
      <c r="C36" s="107"/>
      <c r="D36" s="107"/>
      <c r="E36" s="107"/>
      <c r="F36" s="107"/>
      <c r="G36" s="107"/>
      <c r="H36" s="107"/>
      <c r="I36" s="107"/>
      <c r="J36" s="107"/>
    </row>
    <row r="37" spans="3:10">
      <c r="C37" s="107"/>
      <c r="D37" s="107"/>
      <c r="E37" s="107"/>
      <c r="F37" s="107"/>
      <c r="G37" s="107"/>
      <c r="H37" s="107"/>
      <c r="I37" s="107"/>
      <c r="J37" s="107"/>
    </row>
    <row r="38" spans="3:10">
      <c r="C38" s="107"/>
      <c r="D38" s="107"/>
      <c r="E38" s="107"/>
      <c r="F38" s="107"/>
      <c r="G38" s="107"/>
      <c r="H38" s="107"/>
      <c r="I38" s="107"/>
      <c r="J38" s="107"/>
    </row>
    <row r="39" spans="3:10">
      <c r="C39" s="107"/>
      <c r="D39" s="107"/>
      <c r="E39" s="107"/>
      <c r="F39" s="107"/>
      <c r="G39" s="107"/>
      <c r="H39" s="107"/>
      <c r="I39" s="107"/>
      <c r="J39" s="107"/>
    </row>
    <row r="40" spans="3:10">
      <c r="C40" s="107"/>
      <c r="D40" s="107"/>
      <c r="E40" s="107"/>
      <c r="F40" s="107"/>
      <c r="G40" s="107"/>
      <c r="H40" s="107"/>
      <c r="I40" s="107"/>
      <c r="J40" s="107"/>
    </row>
    <row r="41" spans="3:10">
      <c r="C41" s="107"/>
      <c r="D41" s="107"/>
      <c r="E41" s="107"/>
      <c r="F41" s="107"/>
      <c r="G41" s="107"/>
      <c r="H41" s="107"/>
      <c r="I41" s="107"/>
      <c r="J41" s="107"/>
    </row>
    <row r="42" spans="3:10">
      <c r="C42" s="107"/>
      <c r="D42" s="107"/>
      <c r="E42" s="107"/>
      <c r="F42" s="107"/>
      <c r="G42" s="107"/>
      <c r="H42" s="107"/>
      <c r="I42" s="107"/>
      <c r="J42" s="107"/>
    </row>
    <row r="43" spans="3:10">
      <c r="C43" s="107"/>
      <c r="D43" s="107"/>
      <c r="E43" s="107"/>
      <c r="F43" s="107"/>
      <c r="G43" s="107"/>
      <c r="H43" s="107"/>
      <c r="I43" s="107"/>
      <c r="J43" s="107"/>
    </row>
    <row r="44" spans="3:10">
      <c r="C44" s="107"/>
      <c r="D44" s="107"/>
      <c r="E44" s="107"/>
      <c r="F44" s="107"/>
      <c r="G44" s="107"/>
      <c r="H44" s="107"/>
      <c r="I44" s="107"/>
      <c r="J44" s="107"/>
    </row>
    <row r="45" spans="3:10">
      <c r="C45" s="107"/>
      <c r="D45" s="107"/>
      <c r="E45" s="107"/>
      <c r="F45" s="107"/>
      <c r="G45" s="107"/>
      <c r="H45" s="107"/>
      <c r="I45" s="107"/>
      <c r="J45" s="107"/>
    </row>
    <row r="46" spans="3:10">
      <c r="C46" s="107"/>
      <c r="D46" s="107"/>
      <c r="E46" s="107"/>
      <c r="F46" s="107"/>
      <c r="G46" s="107"/>
      <c r="H46" s="107"/>
      <c r="I46" s="107"/>
      <c r="J46" s="107"/>
    </row>
    <row r="47" spans="3:10">
      <c r="C47" s="107"/>
      <c r="D47" s="107"/>
      <c r="E47" s="107"/>
      <c r="F47" s="107"/>
      <c r="G47" s="107"/>
      <c r="H47" s="107"/>
      <c r="I47" s="107"/>
      <c r="J47" s="107"/>
    </row>
    <row r="48" spans="3:10">
      <c r="C48" s="107"/>
      <c r="D48" s="107"/>
      <c r="E48" s="107"/>
      <c r="F48" s="107"/>
      <c r="G48" s="107"/>
      <c r="H48" s="107"/>
      <c r="I48" s="107"/>
      <c r="J48" s="107"/>
    </row>
    <row r="49" spans="3:10">
      <c r="C49" s="107"/>
      <c r="D49" s="107"/>
      <c r="E49" s="107"/>
      <c r="F49" s="107"/>
      <c r="G49" s="107"/>
      <c r="H49" s="107"/>
      <c r="I49" s="107"/>
      <c r="J49" s="107"/>
    </row>
    <row r="50" spans="3:10">
      <c r="C50" s="107"/>
      <c r="D50" s="107"/>
      <c r="E50" s="107"/>
      <c r="F50" s="107"/>
      <c r="G50" s="107"/>
      <c r="H50" s="107"/>
      <c r="I50" s="107"/>
      <c r="J50" s="107"/>
    </row>
    <row r="51" spans="3:10">
      <c r="C51" s="107"/>
      <c r="D51" s="107"/>
      <c r="E51" s="107"/>
      <c r="F51" s="107"/>
      <c r="G51" s="107"/>
      <c r="H51" s="107"/>
      <c r="I51" s="107"/>
      <c r="J51" s="107"/>
    </row>
    <row r="52" spans="3:10">
      <c r="C52" s="107"/>
      <c r="D52" s="107"/>
      <c r="E52" s="107"/>
      <c r="F52" s="107"/>
      <c r="G52" s="107"/>
      <c r="H52" s="107"/>
      <c r="I52" s="107"/>
      <c r="J52" s="107"/>
    </row>
  </sheetData>
  <mergeCells count="5">
    <mergeCell ref="A1:I1"/>
    <mergeCell ref="A3:A4"/>
    <mergeCell ref="H3:H4"/>
    <mergeCell ref="I3:I4"/>
    <mergeCell ref="B3:G3"/>
  </mergeCells>
  <printOptions gridLines="1"/>
  <pageMargins left="0.7" right="0.7" top="0.75" bottom="0.75" header="0.5" footer="0.5"/>
  <pageSetup paperSize="9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Q30"/>
  <sheetViews>
    <sheetView zoomScaleNormal="100" workbookViewId="0">
      <selection sqref="A1:I1"/>
    </sheetView>
  </sheetViews>
  <sheetFormatPr defaultColWidth="8.88671875" defaultRowHeight="14.4"/>
  <cols>
    <col min="1" max="1" width="22.88671875" customWidth="1"/>
    <col min="2" max="2" width="8.109375" customWidth="1"/>
    <col min="3" max="3" width="8.6640625" customWidth="1"/>
    <col min="4" max="4" width="7.6640625" customWidth="1"/>
    <col min="6" max="6" width="8.109375" customWidth="1"/>
    <col min="7" max="7" width="7.44140625" customWidth="1"/>
    <col min="8" max="8" width="11.6640625" customWidth="1"/>
    <col min="9" max="9" width="13.44140625" customWidth="1"/>
  </cols>
  <sheetData>
    <row r="1" spans="1:17">
      <c r="A1" s="346" t="s">
        <v>336</v>
      </c>
      <c r="B1" s="346"/>
      <c r="C1" s="346"/>
      <c r="D1" s="346"/>
      <c r="E1" s="346"/>
      <c r="F1" s="346"/>
      <c r="G1" s="346"/>
      <c r="H1" s="346"/>
      <c r="I1" s="346"/>
    </row>
    <row r="3" spans="1:17" ht="22.5" customHeight="1">
      <c r="A3" s="351" t="s">
        <v>8</v>
      </c>
      <c r="B3" s="56"/>
      <c r="C3" s="374" t="s">
        <v>337</v>
      </c>
      <c r="D3" s="374"/>
      <c r="E3" s="374"/>
      <c r="F3" s="374"/>
      <c r="G3" s="374"/>
      <c r="H3" s="351" t="s">
        <v>63</v>
      </c>
      <c r="I3" s="351" t="s">
        <v>318</v>
      </c>
    </row>
    <row r="4" spans="1:17">
      <c r="A4" s="353"/>
      <c r="B4" s="3" t="s">
        <v>330</v>
      </c>
      <c r="C4" s="3" t="s">
        <v>331</v>
      </c>
      <c r="D4" s="3" t="s">
        <v>332</v>
      </c>
      <c r="E4" s="3" t="s">
        <v>333</v>
      </c>
      <c r="F4" s="3" t="s">
        <v>334</v>
      </c>
      <c r="G4" s="3" t="s">
        <v>335</v>
      </c>
      <c r="H4" s="353"/>
      <c r="I4" s="353"/>
    </row>
    <row r="5" spans="1:17">
      <c r="A5" s="17" t="s">
        <v>13</v>
      </c>
      <c r="B5" s="33">
        <v>0.25897723319546984</v>
      </c>
      <c r="C5" s="19">
        <v>0.4715704843260794</v>
      </c>
      <c r="D5" s="19">
        <v>0.74214371303776427</v>
      </c>
      <c r="E5" s="33">
        <v>5.1679486683931817</v>
      </c>
      <c r="F5" s="19">
        <v>93.100382667852031</v>
      </c>
      <c r="G5" s="19">
        <v>0.25897723319546984</v>
      </c>
      <c r="H5" s="18">
        <v>25872</v>
      </c>
      <c r="I5" s="19">
        <v>3.8651824366110082E-3</v>
      </c>
      <c r="L5" s="107"/>
      <c r="M5" s="107"/>
      <c r="N5" s="107"/>
      <c r="O5" s="107"/>
      <c r="P5" s="107"/>
      <c r="Q5" s="107"/>
    </row>
    <row r="6" spans="1:17">
      <c r="A6" s="17" t="s">
        <v>14</v>
      </c>
      <c r="B6" s="33">
        <v>0</v>
      </c>
      <c r="C6" s="19">
        <v>0.41152263374485598</v>
      </c>
      <c r="D6" s="19">
        <v>0.68587105624142664</v>
      </c>
      <c r="E6" s="33">
        <v>6.5843621399176957</v>
      </c>
      <c r="F6" s="19">
        <v>91.906721536351171</v>
      </c>
      <c r="G6" s="19">
        <v>0.41152263374485598</v>
      </c>
      <c r="H6" s="18">
        <v>730</v>
      </c>
      <c r="I6" s="19">
        <v>0.13698630136986301</v>
      </c>
      <c r="L6" s="107"/>
      <c r="M6" s="107"/>
      <c r="N6" s="107"/>
      <c r="O6" s="107"/>
      <c r="P6" s="107"/>
      <c r="Q6" s="107"/>
    </row>
    <row r="7" spans="1:17">
      <c r="A7" s="17" t="s">
        <v>15</v>
      </c>
      <c r="B7" s="33">
        <v>0.27231600368944264</v>
      </c>
      <c r="C7" s="19">
        <v>0.58269768531396871</v>
      </c>
      <c r="D7" s="19">
        <v>0.69689471911921874</v>
      </c>
      <c r="E7" s="33">
        <v>4.7186799994143742</v>
      </c>
      <c r="F7" s="19">
        <v>93.563972299898978</v>
      </c>
      <c r="G7" s="19">
        <v>0.16543929256401621</v>
      </c>
      <c r="H7" s="18">
        <v>68307</v>
      </c>
      <c r="I7" s="19">
        <v>5.8559152063478118E-3</v>
      </c>
      <c r="L7" s="107"/>
      <c r="M7" s="107"/>
      <c r="N7" s="107"/>
      <c r="O7" s="107"/>
      <c r="P7" s="107"/>
      <c r="Q7" s="107"/>
    </row>
    <row r="8" spans="1:17">
      <c r="A8" s="17" t="s">
        <v>16</v>
      </c>
      <c r="B8" s="33">
        <v>0.3316426063207179</v>
      </c>
      <c r="C8" s="19">
        <v>0.52672649239172842</v>
      </c>
      <c r="D8" s="19">
        <v>0.50721810378462739</v>
      </c>
      <c r="E8" s="33">
        <v>3.687085446742099</v>
      </c>
      <c r="F8" s="19">
        <v>94.459617635583299</v>
      </c>
      <c r="G8" s="19">
        <v>0.48770971517752637</v>
      </c>
      <c r="H8" s="18">
        <v>5130</v>
      </c>
      <c r="I8" s="19">
        <v>7.7972709551656916E-2</v>
      </c>
      <c r="L8" s="107"/>
      <c r="M8" s="107"/>
      <c r="N8" s="107"/>
      <c r="O8" s="107"/>
      <c r="P8" s="107"/>
      <c r="Q8" s="107"/>
    </row>
    <row r="9" spans="1:17">
      <c r="A9" s="17" t="s">
        <v>17</v>
      </c>
      <c r="B9" s="33">
        <v>0.20278833967046894</v>
      </c>
      <c r="C9" s="19">
        <v>0.58301647655259825</v>
      </c>
      <c r="D9" s="19">
        <v>0.76045627376425851</v>
      </c>
      <c r="E9" s="33">
        <v>4.2839036755386566</v>
      </c>
      <c r="F9" s="19">
        <v>93.536121673003805</v>
      </c>
      <c r="G9" s="19">
        <v>0.6337135614702154</v>
      </c>
      <c r="H9" s="18">
        <v>3945</v>
      </c>
      <c r="I9" s="62">
        <v>0</v>
      </c>
      <c r="L9" s="107"/>
      <c r="M9" s="107"/>
      <c r="N9" s="107"/>
      <c r="O9" s="107"/>
      <c r="P9" s="107"/>
      <c r="Q9" s="107"/>
    </row>
    <row r="10" spans="1:17">
      <c r="A10" s="17" t="s">
        <v>18</v>
      </c>
      <c r="B10" s="33">
        <v>0.3139961449978238</v>
      </c>
      <c r="C10" s="19">
        <v>0.51607287197662122</v>
      </c>
      <c r="D10" s="19">
        <v>0.66218988994590555</v>
      </c>
      <c r="E10" s="33">
        <v>4.5824783933345774</v>
      </c>
      <c r="F10" s="19">
        <v>93.536653609401228</v>
      </c>
      <c r="G10" s="19">
        <v>0.38860909034384133</v>
      </c>
      <c r="H10" s="18">
        <v>32169</v>
      </c>
      <c r="I10" s="19">
        <v>9.3257483913084024E-3</v>
      </c>
      <c r="L10" s="107"/>
      <c r="M10" s="107"/>
      <c r="N10" s="107"/>
      <c r="O10" s="107"/>
      <c r="P10" s="107"/>
      <c r="Q10" s="107"/>
    </row>
    <row r="11" spans="1:17">
      <c r="A11" s="17" t="s">
        <v>19</v>
      </c>
      <c r="B11" s="33">
        <v>0.28549182455229694</v>
      </c>
      <c r="C11" s="19">
        <v>0.51907604464053991</v>
      </c>
      <c r="D11" s="19">
        <v>0.53205294575655337</v>
      </c>
      <c r="E11" s="33">
        <v>4.5159615883726971</v>
      </c>
      <c r="F11" s="19">
        <v>93.861925772125616</v>
      </c>
      <c r="G11" s="19">
        <v>0.28549182455229694</v>
      </c>
      <c r="H11" s="18">
        <v>7706</v>
      </c>
      <c r="I11" s="19">
        <v>0</v>
      </c>
      <c r="L11" s="107"/>
      <c r="M11" s="107"/>
      <c r="N11" s="107"/>
      <c r="O11" s="107"/>
      <c r="P11" s="107"/>
      <c r="Q11" s="107"/>
    </row>
    <row r="12" spans="1:17">
      <c r="A12" s="17" t="s">
        <v>20</v>
      </c>
      <c r="B12" s="33">
        <v>0.23462583353914546</v>
      </c>
      <c r="C12" s="19">
        <v>0.46925166707829091</v>
      </c>
      <c r="D12" s="19">
        <v>0.7162262286984441</v>
      </c>
      <c r="E12" s="33">
        <v>4.816003951592986</v>
      </c>
      <c r="F12" s="19">
        <v>91.553469992590763</v>
      </c>
      <c r="G12" s="19">
        <v>2.2104223265003706</v>
      </c>
      <c r="H12" s="18">
        <v>8131</v>
      </c>
      <c r="I12" s="19">
        <v>0.40585413848235147</v>
      </c>
      <c r="L12" s="107"/>
      <c r="M12" s="107"/>
      <c r="N12" s="107"/>
      <c r="O12" s="107"/>
      <c r="P12" s="107"/>
      <c r="Q12" s="107"/>
    </row>
    <row r="13" spans="1:17">
      <c r="A13" s="17" t="s">
        <v>21</v>
      </c>
      <c r="B13" s="33">
        <v>0.28770239528970959</v>
      </c>
      <c r="C13" s="19">
        <v>0.56536866051117352</v>
      </c>
      <c r="D13" s="19">
        <v>0.62558544092064772</v>
      </c>
      <c r="E13" s="33">
        <v>4.4426602435434237</v>
      </c>
      <c r="F13" s="19">
        <v>92.924528301886795</v>
      </c>
      <c r="G13" s="19">
        <v>1.1541549578482537</v>
      </c>
      <c r="H13" s="18">
        <v>29911</v>
      </c>
      <c r="I13" s="19">
        <v>6.3521781284477274E-2</v>
      </c>
      <c r="L13" s="107"/>
      <c r="M13" s="107"/>
      <c r="N13" s="107"/>
      <c r="O13" s="107"/>
      <c r="P13" s="107"/>
      <c r="Q13" s="107"/>
    </row>
    <row r="14" spans="1:17">
      <c r="A14" s="17" t="s">
        <v>22</v>
      </c>
      <c r="B14" s="33">
        <v>0.26886459802538787</v>
      </c>
      <c r="C14" s="19">
        <v>0.46279971791255287</v>
      </c>
      <c r="D14" s="19">
        <v>0.63469675599435826</v>
      </c>
      <c r="E14" s="33">
        <v>4.7117418899858956</v>
      </c>
      <c r="F14" s="19">
        <v>93.304830747531724</v>
      </c>
      <c r="G14" s="19">
        <v>0.61706629055007056</v>
      </c>
      <c r="H14" s="18">
        <v>22719</v>
      </c>
      <c r="I14" s="19">
        <v>0.13644966767903516</v>
      </c>
      <c r="L14" s="107"/>
      <c r="M14" s="107"/>
      <c r="N14" s="107"/>
      <c r="O14" s="107"/>
      <c r="P14" s="107"/>
      <c r="Q14" s="107"/>
    </row>
    <row r="15" spans="1:17">
      <c r="A15" s="17" t="s">
        <v>23</v>
      </c>
      <c r="B15" s="33">
        <v>0.19862766341639582</v>
      </c>
      <c r="C15" s="19">
        <v>0.61394005055976886</v>
      </c>
      <c r="D15" s="19">
        <v>0.74033947273383893</v>
      </c>
      <c r="E15" s="33">
        <v>4.5503791982665218</v>
      </c>
      <c r="F15" s="19">
        <v>93.716143011917666</v>
      </c>
      <c r="G15" s="19">
        <v>0.18057060310581438</v>
      </c>
      <c r="H15" s="18">
        <v>5552</v>
      </c>
      <c r="I15" s="19">
        <v>0.25216138328530258</v>
      </c>
      <c r="L15" s="107"/>
      <c r="M15" s="107"/>
      <c r="N15" s="107"/>
      <c r="O15" s="107"/>
      <c r="P15" s="107"/>
      <c r="Q15" s="107"/>
    </row>
    <row r="16" spans="1:17">
      <c r="A16" s="17" t="s">
        <v>24</v>
      </c>
      <c r="B16" s="33">
        <v>0.27583036432593955</v>
      </c>
      <c r="C16" s="19">
        <v>0.41374554648890932</v>
      </c>
      <c r="D16" s="19">
        <v>0.82749109297781864</v>
      </c>
      <c r="E16" s="33">
        <v>4.3902999655212041</v>
      </c>
      <c r="F16" s="19">
        <v>93.931731984829327</v>
      </c>
      <c r="G16" s="19">
        <v>0.16090104585679807</v>
      </c>
      <c r="H16" s="18">
        <v>8720</v>
      </c>
      <c r="I16" s="19">
        <v>0.21788990825688076</v>
      </c>
      <c r="L16" s="107"/>
      <c r="M16" s="107"/>
      <c r="N16" s="107"/>
      <c r="O16" s="107"/>
      <c r="P16" s="107"/>
      <c r="Q16" s="107"/>
    </row>
    <row r="17" spans="1:17">
      <c r="A17" s="17" t="s">
        <v>25</v>
      </c>
      <c r="B17" s="33">
        <v>0.30347368991491896</v>
      </c>
      <c r="C17" s="19">
        <v>0.59339944724435045</v>
      </c>
      <c r="D17" s="19">
        <v>0.8562293394028071</v>
      </c>
      <c r="E17" s="33">
        <v>5.2484690836178398</v>
      </c>
      <c r="F17" s="19">
        <v>92.047363572318858</v>
      </c>
      <c r="G17" s="19">
        <v>0.95106486750121932</v>
      </c>
      <c r="H17" s="18">
        <v>36954</v>
      </c>
      <c r="I17" s="19">
        <v>0.1298912161065108</v>
      </c>
      <c r="L17" s="107"/>
      <c r="M17" s="107"/>
      <c r="N17" s="107"/>
      <c r="O17" s="107"/>
      <c r="P17" s="107"/>
      <c r="Q17" s="107"/>
    </row>
    <row r="18" spans="1:17">
      <c r="A18" s="17" t="s">
        <v>26</v>
      </c>
      <c r="B18" s="33">
        <v>0.30708758137820907</v>
      </c>
      <c r="C18" s="19">
        <v>0.41763911067436432</v>
      </c>
      <c r="D18" s="19">
        <v>0.7738607050730868</v>
      </c>
      <c r="E18" s="33">
        <v>4.7782827662449332</v>
      </c>
      <c r="F18" s="19">
        <v>93.637145313843504</v>
      </c>
      <c r="G18" s="19">
        <v>8.5984522785898534E-2</v>
      </c>
      <c r="H18" s="18">
        <v>8190</v>
      </c>
      <c r="I18" s="19">
        <v>0.59829059829059839</v>
      </c>
      <c r="L18" s="107"/>
      <c r="M18" s="107"/>
      <c r="N18" s="107"/>
      <c r="O18" s="107"/>
      <c r="P18" s="107"/>
      <c r="Q18" s="107"/>
    </row>
    <row r="19" spans="1:17">
      <c r="A19" s="17" t="s">
        <v>27</v>
      </c>
      <c r="B19" s="33">
        <v>0</v>
      </c>
      <c r="C19" s="19">
        <v>0.67822155237377535</v>
      </c>
      <c r="D19" s="19">
        <v>0.52750565184626974</v>
      </c>
      <c r="E19" s="33">
        <v>4.8982667671439337</v>
      </c>
      <c r="F19" s="19">
        <v>93.669932177844757</v>
      </c>
      <c r="G19" s="19">
        <v>0.22607385079125847</v>
      </c>
      <c r="H19" s="18">
        <v>1327</v>
      </c>
      <c r="I19" s="19">
        <v>0</v>
      </c>
      <c r="L19" s="107"/>
      <c r="M19" s="107"/>
      <c r="N19" s="107"/>
      <c r="O19" s="107"/>
      <c r="P19" s="107"/>
      <c r="Q19" s="107"/>
    </row>
    <row r="20" spans="1:17">
      <c r="A20" s="17" t="s">
        <v>28</v>
      </c>
      <c r="B20" s="33">
        <v>0.22148136059496887</v>
      </c>
      <c r="C20" s="19">
        <v>0.46860793136409207</v>
      </c>
      <c r="D20" s="19">
        <v>0.63413610612454252</v>
      </c>
      <c r="E20" s="33">
        <v>4.0939080968922665</v>
      </c>
      <c r="F20" s="19">
        <v>92.656144359219454</v>
      </c>
      <c r="G20" s="19">
        <v>1.9257221458046769</v>
      </c>
      <c r="H20" s="18">
        <v>42908</v>
      </c>
      <c r="I20" s="19">
        <v>3.4958515894471895E-2</v>
      </c>
      <c r="L20" s="107"/>
      <c r="M20" s="107"/>
      <c r="N20" s="107"/>
      <c r="O20" s="107"/>
      <c r="P20" s="107"/>
      <c r="Q20" s="107"/>
    </row>
    <row r="21" spans="1:17">
      <c r="A21" s="17" t="s">
        <v>29</v>
      </c>
      <c r="B21" s="33">
        <v>0.34681199740843782</v>
      </c>
      <c r="C21" s="19">
        <v>0.62121269865467432</v>
      </c>
      <c r="D21" s="19">
        <v>0.67075726971302263</v>
      </c>
      <c r="E21" s="33">
        <v>4.9887571934906054</v>
      </c>
      <c r="F21" s="19">
        <v>93.113304622889586</v>
      </c>
      <c r="G21" s="19">
        <v>0.25915621784366782</v>
      </c>
      <c r="H21" s="18">
        <v>26244</v>
      </c>
      <c r="I21" s="19">
        <v>1.9051973784484071E-2</v>
      </c>
      <c r="L21" s="107"/>
      <c r="M21" s="107"/>
      <c r="N21" s="107"/>
      <c r="O21" s="107"/>
      <c r="P21" s="107"/>
      <c r="Q21" s="107"/>
    </row>
    <row r="22" spans="1:17">
      <c r="A22" s="17" t="s">
        <v>30</v>
      </c>
      <c r="B22" s="33">
        <v>0.24752475247524752</v>
      </c>
      <c r="C22" s="19">
        <v>0.35753575357535755</v>
      </c>
      <c r="D22" s="19">
        <v>0.46754675467546752</v>
      </c>
      <c r="E22" s="33">
        <v>4.2629262926292624</v>
      </c>
      <c r="F22" s="19">
        <v>94.581958195819581</v>
      </c>
      <c r="G22" s="19">
        <v>8.2508250825082508E-2</v>
      </c>
      <c r="H22" s="18">
        <v>3636</v>
      </c>
      <c r="I22" s="19">
        <v>0</v>
      </c>
      <c r="L22" s="107"/>
      <c r="M22" s="107"/>
      <c r="N22" s="107"/>
      <c r="O22" s="107"/>
      <c r="P22" s="107"/>
      <c r="Q22" s="107"/>
    </row>
    <row r="23" spans="1:17">
      <c r="A23" s="17" t="s">
        <v>31</v>
      </c>
      <c r="B23" s="33">
        <v>0.32182798294311693</v>
      </c>
      <c r="C23" s="19">
        <v>0.63561026631265582</v>
      </c>
      <c r="D23" s="19">
        <v>0.76434145948990262</v>
      </c>
      <c r="E23" s="33">
        <v>5.1090192292219809</v>
      </c>
      <c r="F23" s="19">
        <v>92.927830074824996</v>
      </c>
      <c r="G23" s="19">
        <v>0.24137098720733766</v>
      </c>
      <c r="H23" s="18">
        <v>12433</v>
      </c>
      <c r="I23" s="19">
        <v>3.2172444301455806E-2</v>
      </c>
      <c r="L23" s="107"/>
      <c r="M23" s="107"/>
      <c r="N23" s="107"/>
      <c r="O23" s="107"/>
      <c r="P23" s="107"/>
      <c r="Q23" s="107"/>
    </row>
    <row r="24" spans="1:17">
      <c r="A24" s="17" t="s">
        <v>32</v>
      </c>
      <c r="B24" s="33">
        <v>0.31523933301993751</v>
      </c>
      <c r="C24" s="19">
        <v>0.63324392334706747</v>
      </c>
      <c r="D24" s="19">
        <v>0.68578381218372375</v>
      </c>
      <c r="E24" s="33">
        <v>5.3092940298094735</v>
      </c>
      <c r="F24" s="19">
        <v>92.685894422476011</v>
      </c>
      <c r="G24" s="19">
        <v>0.37054447916378619</v>
      </c>
      <c r="H24" s="18">
        <v>36606</v>
      </c>
      <c r="I24" s="19">
        <v>1.2101841228213954</v>
      </c>
      <c r="L24" s="107"/>
      <c r="M24" s="107"/>
      <c r="N24" s="107"/>
      <c r="O24" s="107"/>
      <c r="P24" s="107"/>
      <c r="Q24" s="107"/>
    </row>
    <row r="25" spans="1:17">
      <c r="A25" s="17" t="s">
        <v>33</v>
      </c>
      <c r="B25" s="33">
        <v>0.2788693116998352</v>
      </c>
      <c r="C25" s="19">
        <v>0.67182152364051206</v>
      </c>
      <c r="D25" s="19">
        <v>0.86195969070858158</v>
      </c>
      <c r="E25" s="33">
        <v>6.0844213461782228</v>
      </c>
      <c r="F25" s="19">
        <v>92.064900494359236</v>
      </c>
      <c r="G25" s="19">
        <v>3.8027633413613891E-2</v>
      </c>
      <c r="H25" s="18">
        <v>7889</v>
      </c>
      <c r="I25" s="19">
        <v>0</v>
      </c>
      <c r="L25" s="107"/>
      <c r="M25" s="107"/>
      <c r="N25" s="107"/>
      <c r="O25" s="107"/>
      <c r="P25" s="107"/>
      <c r="Q25" s="107"/>
    </row>
    <row r="26" spans="1:17">
      <c r="A26" s="21" t="s">
        <v>34</v>
      </c>
      <c r="B26" s="35">
        <v>0.28145015289589387</v>
      </c>
      <c r="C26" s="23">
        <v>0.54794034270993397</v>
      </c>
      <c r="D26" s="23">
        <v>0.69652573874326174</v>
      </c>
      <c r="E26" s="35">
        <v>4.7808492187856562</v>
      </c>
      <c r="F26" s="23">
        <v>93.061112716982848</v>
      </c>
      <c r="G26" s="23">
        <v>0.63212182988239951</v>
      </c>
      <c r="H26" s="22">
        <v>395079</v>
      </c>
      <c r="I26" s="23">
        <v>0.17540795638340687</v>
      </c>
      <c r="L26" s="107"/>
      <c r="M26" s="107"/>
      <c r="N26" s="107"/>
      <c r="O26" s="107"/>
      <c r="P26" s="107"/>
      <c r="Q26" s="107"/>
    </row>
    <row r="30" spans="1:17">
      <c r="E30">
        <f>5.1+0.8+0.7+0.3</f>
        <v>6.8999999999999995</v>
      </c>
    </row>
  </sheetData>
  <mergeCells count="5">
    <mergeCell ref="A1:I1"/>
    <mergeCell ref="A3:A4"/>
    <mergeCell ref="H3:H4"/>
    <mergeCell ref="I3:I4"/>
    <mergeCell ref="C3:G3"/>
  </mergeCells>
  <printOptions gridLines="1"/>
  <pageMargins left="0.70866141732283472" right="0.70866141732283472" top="0.74803149606299213" bottom="0.74803149606299213" header="0.5" footer="0.5"/>
  <pageSetup paperSize="9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D11"/>
  <sheetViews>
    <sheetView zoomScaleNormal="100" workbookViewId="0">
      <selection sqref="A1:D1"/>
    </sheetView>
  </sheetViews>
  <sheetFormatPr defaultColWidth="8.88671875" defaultRowHeight="14.4"/>
  <cols>
    <col min="1" max="1" width="13.109375" customWidth="1"/>
    <col min="2" max="2" width="9.88671875" customWidth="1"/>
    <col min="3" max="3" width="10.109375" customWidth="1"/>
    <col min="4" max="4" width="10.44140625" bestFit="1" customWidth="1"/>
    <col min="5" max="5" width="12.109375" customWidth="1"/>
  </cols>
  <sheetData>
    <row r="1" spans="1:4" ht="44.25" customHeight="1">
      <c r="A1" s="346" t="s">
        <v>325</v>
      </c>
      <c r="B1" s="346"/>
      <c r="C1" s="346"/>
      <c r="D1" s="346"/>
    </row>
    <row r="3" spans="1:4" ht="25.5" customHeight="1">
      <c r="A3" s="348" t="s">
        <v>326</v>
      </c>
      <c r="B3" s="363" t="s">
        <v>327</v>
      </c>
      <c r="C3" s="363"/>
      <c r="D3" s="348" t="s">
        <v>63</v>
      </c>
    </row>
    <row r="4" spans="1:4">
      <c r="A4" s="349"/>
      <c r="B4" s="48" t="s">
        <v>328</v>
      </c>
      <c r="C4" s="48" t="s">
        <v>329</v>
      </c>
      <c r="D4" s="349"/>
    </row>
    <row r="5" spans="1:4">
      <c r="A5" s="99" t="s">
        <v>330</v>
      </c>
      <c r="B5" s="19">
        <v>0.11647541266067059</v>
      </c>
      <c r="C5" s="19">
        <v>1.0254646636757281</v>
      </c>
      <c r="D5" s="19">
        <v>0.280663314142438</v>
      </c>
    </row>
    <row r="6" spans="1:4">
      <c r="A6" s="99" t="s">
        <v>331</v>
      </c>
      <c r="B6" s="19">
        <v>0.24466728694992937</v>
      </c>
      <c r="C6" s="19">
        <v>1.9024245361179284</v>
      </c>
      <c r="D6" s="19">
        <v>0.54410282329223147</v>
      </c>
    </row>
    <row r="7" spans="1:4">
      <c r="A7" s="99" t="s">
        <v>332</v>
      </c>
      <c r="B7" s="19">
        <v>0.3587304869223612</v>
      </c>
      <c r="C7" s="19">
        <v>2.1306529521189286</v>
      </c>
      <c r="D7" s="19">
        <v>0.67878733118553425</v>
      </c>
    </row>
    <row r="8" spans="1:4">
      <c r="A8" s="99" t="s">
        <v>333</v>
      </c>
      <c r="B8" s="19">
        <v>3.5418174299596816</v>
      </c>
      <c r="C8" s="19">
        <v>10.168670178674711</v>
      </c>
      <c r="D8" s="19">
        <v>4.7388052326484287</v>
      </c>
    </row>
    <row r="9" spans="1:4">
      <c r="A9" s="99" t="s">
        <v>334</v>
      </c>
      <c r="B9" s="19">
        <v>95.080464523243393</v>
      </c>
      <c r="C9" s="19">
        <v>84.477341295274428</v>
      </c>
      <c r="D9" s="19">
        <v>93.165255349967964</v>
      </c>
    </row>
    <row r="10" spans="1:4">
      <c r="A10" s="99" t="s">
        <v>335</v>
      </c>
      <c r="B10" s="19">
        <v>0.65784486026396494</v>
      </c>
      <c r="C10" s="19">
        <v>0.2954463741382814</v>
      </c>
      <c r="D10" s="19">
        <v>0.59238594876341555</v>
      </c>
    </row>
    <row r="11" spans="1:4">
      <c r="A11" s="160" t="s">
        <v>34</v>
      </c>
      <c r="B11" s="23">
        <v>100</v>
      </c>
      <c r="C11" s="23">
        <v>100</v>
      </c>
      <c r="D11" s="23">
        <v>100</v>
      </c>
    </row>
  </sheetData>
  <mergeCells count="4">
    <mergeCell ref="A1:D1"/>
    <mergeCell ref="A3:A4"/>
    <mergeCell ref="D3:D4"/>
    <mergeCell ref="B3:C3"/>
  </mergeCells>
  <printOptions gridLines="1"/>
  <pageMargins left="0.7" right="0.7" top="0.75" bottom="0.75" header="0.5" footer="0.5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11"/>
  <sheetViews>
    <sheetView zoomScaleNormal="100" workbookViewId="0">
      <selection activeCell="C25" sqref="C25"/>
    </sheetView>
  </sheetViews>
  <sheetFormatPr defaultColWidth="8.88671875" defaultRowHeight="14.4"/>
  <cols>
    <col min="1" max="1" width="22.6640625" customWidth="1"/>
    <col min="2" max="2" width="17.109375" customWidth="1"/>
    <col min="3" max="5" width="9.44140625" bestFit="1" customWidth="1"/>
    <col min="6" max="6" width="10.33203125" customWidth="1"/>
  </cols>
  <sheetData>
    <row r="1" spans="1:7" ht="29.25" customHeight="1">
      <c r="A1" s="346" t="s">
        <v>338</v>
      </c>
      <c r="B1" s="346"/>
      <c r="C1" s="346"/>
      <c r="D1" s="346"/>
      <c r="E1" s="346"/>
      <c r="F1" s="346"/>
      <c r="G1" s="346"/>
    </row>
    <row r="2" spans="1:7" ht="18.75" customHeight="1"/>
    <row r="3" spans="1:7" ht="27" customHeight="1">
      <c r="A3" s="11" t="s">
        <v>326</v>
      </c>
      <c r="B3" s="395" t="s">
        <v>327</v>
      </c>
      <c r="C3" s="395"/>
      <c r="D3" s="395"/>
      <c r="E3" s="395" t="s">
        <v>327</v>
      </c>
      <c r="F3" s="395"/>
      <c r="G3" s="395"/>
    </row>
    <row r="4" spans="1:7" ht="26.4">
      <c r="A4" s="13"/>
      <c r="B4" s="161" t="s">
        <v>328</v>
      </c>
      <c r="C4" s="161" t="s">
        <v>329</v>
      </c>
      <c r="D4" s="161" t="s">
        <v>63</v>
      </c>
      <c r="E4" s="161" t="s">
        <v>328</v>
      </c>
      <c r="F4" s="161" t="s">
        <v>329</v>
      </c>
      <c r="G4" s="161" t="s">
        <v>63</v>
      </c>
    </row>
    <row r="5" spans="1:7">
      <c r="A5" s="99" t="s">
        <v>330</v>
      </c>
      <c r="B5" s="292">
        <v>338</v>
      </c>
      <c r="C5" s="292">
        <v>656</v>
      </c>
      <c r="D5" s="292">
        <v>994</v>
      </c>
      <c r="E5" s="299">
        <v>0.11647541266067059</v>
      </c>
      <c r="F5" s="299">
        <v>1.0254646636757281</v>
      </c>
      <c r="G5" s="299">
        <v>0.280663314142438</v>
      </c>
    </row>
    <row r="6" spans="1:7">
      <c r="A6" s="99" t="s">
        <v>331</v>
      </c>
      <c r="B6" s="292">
        <v>710</v>
      </c>
      <c r="C6" s="292">
        <v>1217</v>
      </c>
      <c r="D6" s="292">
        <v>1927</v>
      </c>
      <c r="E6" s="299">
        <v>0.24466728694992937</v>
      </c>
      <c r="F6" s="299">
        <v>1.9024245361179284</v>
      </c>
      <c r="G6" s="299">
        <v>0.54410282329223147</v>
      </c>
    </row>
    <row r="7" spans="1:7" ht="16.5" customHeight="1">
      <c r="A7" s="99" t="s">
        <v>332</v>
      </c>
      <c r="B7" s="292">
        <v>1041</v>
      </c>
      <c r="C7" s="292">
        <v>1364</v>
      </c>
      <c r="D7" s="292">
        <v>2405</v>
      </c>
      <c r="E7" s="299">
        <v>0.3587304869223612</v>
      </c>
      <c r="F7" s="299">
        <v>2.1306529521189286</v>
      </c>
      <c r="G7" s="299">
        <v>0.67878733118553425</v>
      </c>
    </row>
    <row r="8" spans="1:7">
      <c r="A8" s="99" t="s">
        <v>333</v>
      </c>
      <c r="B8" s="292">
        <v>10278</v>
      </c>
      <c r="C8" s="292">
        <v>6505</v>
      </c>
      <c r="D8" s="292">
        <v>16783</v>
      </c>
      <c r="E8" s="299">
        <v>3.5418174299596816</v>
      </c>
      <c r="F8" s="299">
        <v>10.168670178674711</v>
      </c>
      <c r="G8" s="299">
        <v>4.7388052326484287</v>
      </c>
    </row>
    <row r="9" spans="1:7">
      <c r="A9" s="99" t="s">
        <v>334</v>
      </c>
      <c r="B9" s="292">
        <v>275919</v>
      </c>
      <c r="C9" s="292">
        <v>54043</v>
      </c>
      <c r="D9" s="292">
        <v>329962</v>
      </c>
      <c r="E9" s="299">
        <v>95.080464523243393</v>
      </c>
      <c r="F9" s="299">
        <v>84.477341295274428</v>
      </c>
      <c r="G9" s="299">
        <v>93.165255349967964</v>
      </c>
    </row>
    <row r="10" spans="1:7">
      <c r="A10" s="99" t="s">
        <v>335</v>
      </c>
      <c r="B10" s="292">
        <v>1907</v>
      </c>
      <c r="C10" s="292">
        <v>189</v>
      </c>
      <c r="D10" s="292">
        <v>2096</v>
      </c>
      <c r="E10" s="299">
        <v>0.65784486026396494</v>
      </c>
      <c r="F10" s="299">
        <v>0.2954463741382814</v>
      </c>
      <c r="G10" s="299">
        <v>0.59238594876341555</v>
      </c>
    </row>
    <row r="11" spans="1:7">
      <c r="A11" s="162" t="s">
        <v>34</v>
      </c>
      <c r="B11" s="297">
        <v>290193</v>
      </c>
      <c r="C11" s="297">
        <v>63974</v>
      </c>
      <c r="D11" s="297">
        <v>354167</v>
      </c>
      <c r="E11" s="300">
        <v>100</v>
      </c>
      <c r="F11" s="300">
        <v>100</v>
      </c>
      <c r="G11" s="300">
        <v>100</v>
      </c>
    </row>
  </sheetData>
  <mergeCells count="3">
    <mergeCell ref="A1:G1"/>
    <mergeCell ref="E3:G3"/>
    <mergeCell ref="B3:D3"/>
  </mergeCells>
  <printOptions gridLines="1"/>
  <pageMargins left="0.7" right="0.7" top="0.75" bottom="0.75" header="0.5" footer="0.5"/>
  <pageSetup paperSize="9"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11"/>
  <sheetViews>
    <sheetView zoomScaleNormal="100" workbookViewId="0">
      <selection sqref="A1:G1"/>
    </sheetView>
  </sheetViews>
  <sheetFormatPr defaultColWidth="8.88671875" defaultRowHeight="14.4"/>
  <cols>
    <col min="1" max="1" width="18.44140625" customWidth="1"/>
    <col min="2" max="2" width="10.109375" customWidth="1"/>
    <col min="7" max="7" width="9.88671875" customWidth="1"/>
  </cols>
  <sheetData>
    <row r="1" spans="1:7" ht="33.75" customHeight="1">
      <c r="A1" s="346" t="s">
        <v>339</v>
      </c>
      <c r="B1" s="346"/>
      <c r="C1" s="346"/>
      <c r="D1" s="346"/>
      <c r="E1" s="346"/>
      <c r="F1" s="346"/>
      <c r="G1" s="346"/>
    </row>
    <row r="3" spans="1:7">
      <c r="A3" s="348" t="s">
        <v>340</v>
      </c>
      <c r="B3" s="363" t="s">
        <v>341</v>
      </c>
      <c r="C3" s="363"/>
      <c r="D3" s="363"/>
      <c r="E3" s="363"/>
      <c r="F3" s="363"/>
      <c r="G3" s="348" t="s">
        <v>342</v>
      </c>
    </row>
    <row r="4" spans="1:7" ht="25.5" customHeight="1">
      <c r="A4" s="349"/>
      <c r="B4" s="48" t="s">
        <v>343</v>
      </c>
      <c r="C4" s="48" t="s">
        <v>344</v>
      </c>
      <c r="D4" s="48" t="s">
        <v>345</v>
      </c>
      <c r="E4" s="48" t="s">
        <v>346</v>
      </c>
      <c r="F4" s="48" t="s">
        <v>347</v>
      </c>
      <c r="G4" s="349"/>
    </row>
    <row r="5" spans="1:7">
      <c r="A5" s="99" t="s">
        <v>348</v>
      </c>
      <c r="B5" s="63">
        <v>65.981265524242488</v>
      </c>
      <c r="C5" s="63">
        <v>28.452818308667965</v>
      </c>
      <c r="D5" s="63">
        <v>4.6956247982348716E-2</v>
      </c>
      <c r="E5" s="63">
        <v>4.3271783296915567</v>
      </c>
      <c r="F5" s="63">
        <v>1.1917815894156347</v>
      </c>
      <c r="G5" s="142">
        <v>374821</v>
      </c>
    </row>
    <row r="6" spans="1:7">
      <c r="A6" s="99" t="s">
        <v>349</v>
      </c>
      <c r="B6" s="63">
        <v>19.518072289156628</v>
      </c>
      <c r="C6" s="63">
        <v>77.108433734939766</v>
      </c>
      <c r="D6" s="63">
        <v>0</v>
      </c>
      <c r="E6" s="63">
        <v>0.96385542168674709</v>
      </c>
      <c r="F6" s="63">
        <v>2.4096385542168677</v>
      </c>
      <c r="G6" s="17">
        <v>415</v>
      </c>
    </row>
    <row r="7" spans="1:7">
      <c r="A7" s="99" t="s">
        <v>350</v>
      </c>
      <c r="B7" s="63">
        <v>15.217391304347828</v>
      </c>
      <c r="C7" s="63">
        <v>77.717391304347828</v>
      </c>
      <c r="D7" s="63">
        <v>0</v>
      </c>
      <c r="E7" s="63">
        <v>3.804347826086957</v>
      </c>
      <c r="F7" s="63">
        <v>3.2608695652173911</v>
      </c>
      <c r="G7" s="17">
        <v>184</v>
      </c>
    </row>
    <row r="8" spans="1:7">
      <c r="A8" s="99" t="s">
        <v>351</v>
      </c>
      <c r="B8" s="63">
        <v>3.3606977937403797</v>
      </c>
      <c r="C8" s="63">
        <v>91.951000513083642</v>
      </c>
      <c r="D8" s="63">
        <v>1.2827090815802975E-2</v>
      </c>
      <c r="E8" s="63">
        <v>5.1308363263211899E-2</v>
      </c>
      <c r="F8" s="63">
        <v>4.6241662390969722</v>
      </c>
      <c r="G8" s="142">
        <v>15592</v>
      </c>
    </row>
    <row r="9" spans="1:7">
      <c r="A9" s="99" t="s">
        <v>352</v>
      </c>
      <c r="B9" s="63">
        <v>8.7425149700598812</v>
      </c>
      <c r="C9" s="63">
        <v>84.191616766467064</v>
      </c>
      <c r="D9" s="63">
        <v>0</v>
      </c>
      <c r="E9" s="63">
        <v>0.5988023952095809</v>
      </c>
      <c r="F9" s="63">
        <v>6.4670658682634734</v>
      </c>
      <c r="G9" s="142">
        <v>835</v>
      </c>
    </row>
    <row r="10" spans="1:7">
      <c r="A10" s="99" t="s">
        <v>353</v>
      </c>
      <c r="B10" s="63">
        <v>39.485627836611201</v>
      </c>
      <c r="C10" s="63">
        <v>47.806354009077154</v>
      </c>
      <c r="D10" s="63">
        <v>0.15128593040847202</v>
      </c>
      <c r="E10" s="63">
        <v>10.892586989409985</v>
      </c>
      <c r="F10" s="63">
        <v>1.6641452344931922</v>
      </c>
      <c r="G10" s="17">
        <v>661</v>
      </c>
    </row>
    <row r="11" spans="1:7">
      <c r="A11" s="21" t="s">
        <v>34</v>
      </c>
      <c r="B11" s="106">
        <v>63.254387216436015</v>
      </c>
      <c r="C11" s="106">
        <v>31.200955913825084</v>
      </c>
      <c r="D11" s="106">
        <v>4.5604630780832808E-2</v>
      </c>
      <c r="E11" s="106">
        <v>4.1566455373703199</v>
      </c>
      <c r="F11" s="106">
        <v>1.3424067015877545</v>
      </c>
      <c r="G11" s="144">
        <v>392508</v>
      </c>
    </row>
  </sheetData>
  <mergeCells count="4">
    <mergeCell ref="A1:G1"/>
    <mergeCell ref="A3:A4"/>
    <mergeCell ref="G3:G4"/>
    <mergeCell ref="B3:F3"/>
  </mergeCells>
  <printOptions gridLines="1"/>
  <pageMargins left="0.7" right="0.7" top="0.75" bottom="0.75" header="0.5" footer="0.5"/>
  <pageSetup paperSize="9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V30"/>
  <sheetViews>
    <sheetView zoomScaleNormal="100" workbookViewId="0">
      <selection sqref="A1:I1"/>
    </sheetView>
  </sheetViews>
  <sheetFormatPr defaultColWidth="8.88671875" defaultRowHeight="14.4"/>
  <cols>
    <col min="2" max="2" width="11.109375" customWidth="1"/>
    <col min="6" max="6" width="10" customWidth="1"/>
  </cols>
  <sheetData>
    <row r="1" spans="1:12" ht="28.5" customHeight="1">
      <c r="A1" s="346" t="s">
        <v>354</v>
      </c>
      <c r="B1" s="346"/>
      <c r="C1" s="346"/>
      <c r="D1" s="346"/>
      <c r="E1" s="346"/>
      <c r="F1" s="346"/>
      <c r="G1" s="346"/>
      <c r="H1" s="346"/>
      <c r="I1" s="346"/>
    </row>
    <row r="3" spans="1:12" ht="16.5" customHeight="1">
      <c r="A3" s="348" t="s">
        <v>326</v>
      </c>
      <c r="B3" s="363" t="s">
        <v>355</v>
      </c>
      <c r="C3" s="363"/>
      <c r="D3" s="363"/>
      <c r="E3" s="348" t="s">
        <v>63</v>
      </c>
      <c r="F3" s="363" t="s">
        <v>355</v>
      </c>
      <c r="G3" s="363"/>
      <c r="H3" s="363"/>
      <c r="I3" s="348" t="s">
        <v>63</v>
      </c>
    </row>
    <row r="4" spans="1:12" ht="38.25" customHeight="1">
      <c r="A4" s="349"/>
      <c r="B4" s="48" t="s">
        <v>343</v>
      </c>
      <c r="C4" s="48" t="s">
        <v>344</v>
      </c>
      <c r="D4" s="48" t="s">
        <v>356</v>
      </c>
      <c r="E4" s="349"/>
      <c r="F4" s="48" t="s">
        <v>343</v>
      </c>
      <c r="G4" s="48" t="s">
        <v>344</v>
      </c>
      <c r="H4" s="48" t="s">
        <v>356</v>
      </c>
      <c r="I4" s="349"/>
    </row>
    <row r="5" spans="1:12">
      <c r="A5" s="17" t="s">
        <v>348</v>
      </c>
      <c r="B5" s="292">
        <v>247313</v>
      </c>
      <c r="C5" s="292">
        <v>106646</v>
      </c>
      <c r="D5" s="292">
        <v>20862</v>
      </c>
      <c r="E5" s="292">
        <v>374821</v>
      </c>
      <c r="F5" s="299">
        <v>65.981265524242488</v>
      </c>
      <c r="G5" s="299">
        <v>28.452818308667965</v>
      </c>
      <c r="H5" s="299">
        <v>5.5659161670895401</v>
      </c>
      <c r="I5" s="292">
        <v>374821</v>
      </c>
      <c r="L5" s="9"/>
    </row>
    <row r="6" spans="1:12">
      <c r="A6" s="17" t="s">
        <v>349</v>
      </c>
      <c r="B6" s="292">
        <v>81</v>
      </c>
      <c r="C6" s="292">
        <v>320</v>
      </c>
      <c r="D6" s="292">
        <v>14</v>
      </c>
      <c r="E6" s="292">
        <v>415</v>
      </c>
      <c r="F6" s="299">
        <v>19.518072289156628</v>
      </c>
      <c r="G6" s="299">
        <v>77.108433734939766</v>
      </c>
      <c r="H6" s="299">
        <v>3.3734939759036147</v>
      </c>
      <c r="I6" s="292">
        <v>415</v>
      </c>
      <c r="L6" s="9"/>
    </row>
    <row r="7" spans="1:12">
      <c r="A7" s="17" t="s">
        <v>350</v>
      </c>
      <c r="B7" s="292">
        <v>28</v>
      </c>
      <c r="C7" s="292">
        <v>143</v>
      </c>
      <c r="D7" s="292">
        <v>13</v>
      </c>
      <c r="E7" s="292">
        <v>184</v>
      </c>
      <c r="F7" s="299">
        <v>15.217391304347828</v>
      </c>
      <c r="G7" s="299">
        <v>77.717391304347828</v>
      </c>
      <c r="H7" s="299">
        <v>7.0652173913043477</v>
      </c>
      <c r="I7" s="292">
        <v>184</v>
      </c>
      <c r="L7" s="9"/>
    </row>
    <row r="8" spans="1:12">
      <c r="A8" s="17" t="s">
        <v>351</v>
      </c>
      <c r="B8" s="292">
        <v>524</v>
      </c>
      <c r="C8" s="292">
        <v>14337</v>
      </c>
      <c r="D8" s="292">
        <v>731</v>
      </c>
      <c r="E8" s="292">
        <v>15592</v>
      </c>
      <c r="F8" s="299">
        <v>3.3606977937403797</v>
      </c>
      <c r="G8" s="299">
        <v>91.951000513083642</v>
      </c>
      <c r="H8" s="299">
        <v>4.6883016931759878</v>
      </c>
      <c r="I8" s="292">
        <v>15592</v>
      </c>
      <c r="L8" s="9"/>
    </row>
    <row r="9" spans="1:12">
      <c r="A9" s="17" t="s">
        <v>352</v>
      </c>
      <c r="B9" s="292">
        <v>73</v>
      </c>
      <c r="C9" s="292">
        <v>703</v>
      </c>
      <c r="D9" s="292">
        <v>59</v>
      </c>
      <c r="E9" s="292">
        <v>835</v>
      </c>
      <c r="F9" s="299">
        <v>8.7425149700598812</v>
      </c>
      <c r="G9" s="299">
        <v>84.191616766467064</v>
      </c>
      <c r="H9" s="299">
        <v>7.0658682634730532</v>
      </c>
      <c r="I9" s="292">
        <v>835</v>
      </c>
      <c r="L9" s="9"/>
    </row>
    <row r="10" spans="1:12">
      <c r="A10" s="17" t="s">
        <v>353</v>
      </c>
      <c r="B10" s="292">
        <v>261</v>
      </c>
      <c r="C10" s="292">
        <v>316</v>
      </c>
      <c r="D10" s="292">
        <v>84</v>
      </c>
      <c r="E10" s="292">
        <v>661</v>
      </c>
      <c r="F10" s="299">
        <v>39.485627836611201</v>
      </c>
      <c r="G10" s="299">
        <v>47.806354009077154</v>
      </c>
      <c r="H10" s="299">
        <v>12.708018154311649</v>
      </c>
      <c r="I10" s="292">
        <v>661</v>
      </c>
      <c r="L10" s="9"/>
    </row>
    <row r="11" spans="1:12">
      <c r="A11" s="162" t="s">
        <v>34</v>
      </c>
      <c r="B11" s="297">
        <v>248280</v>
      </c>
      <c r="C11" s="297">
        <v>122465</v>
      </c>
      <c r="D11" s="297">
        <v>21763</v>
      </c>
      <c r="E11" s="297">
        <v>392508</v>
      </c>
      <c r="F11" s="300">
        <v>63.254387216436015</v>
      </c>
      <c r="G11" s="300">
        <v>31.200955913825084</v>
      </c>
      <c r="H11" s="300">
        <v>5.5446568697389074</v>
      </c>
      <c r="I11" s="297">
        <v>392508</v>
      </c>
      <c r="L11" s="9"/>
    </row>
    <row r="15" spans="1:12">
      <c r="C15" s="55"/>
    </row>
    <row r="17" spans="3:22">
      <c r="C17" s="55"/>
    </row>
    <row r="18" spans="3:22">
      <c r="C18" s="55"/>
    </row>
    <row r="24" spans="3:22">
      <c r="S24" s="107"/>
      <c r="U24" s="107"/>
      <c r="V24" s="107"/>
    </row>
    <row r="25" spans="3:22">
      <c r="S25" s="107"/>
      <c r="U25" s="107"/>
      <c r="V25" s="107"/>
    </row>
    <row r="26" spans="3:22">
      <c r="C26" s="107"/>
      <c r="D26" s="107"/>
      <c r="E26" s="107"/>
      <c r="F26" s="107"/>
      <c r="G26" s="107"/>
      <c r="H26" s="107"/>
      <c r="I26" s="107"/>
      <c r="J26" s="107"/>
    </row>
    <row r="27" spans="3:22">
      <c r="C27" s="107"/>
      <c r="D27" s="107"/>
      <c r="E27" s="107"/>
      <c r="F27" s="107"/>
      <c r="G27" s="107"/>
      <c r="H27" s="107"/>
      <c r="I27" s="107"/>
    </row>
    <row r="28" spans="3:22">
      <c r="C28" s="107"/>
      <c r="D28" s="107"/>
      <c r="E28" s="107"/>
      <c r="F28" s="107"/>
      <c r="G28" s="107"/>
      <c r="H28" s="107"/>
      <c r="I28" s="107"/>
    </row>
    <row r="29" spans="3:22">
      <c r="C29" s="107"/>
      <c r="D29" s="107"/>
      <c r="E29" s="107"/>
      <c r="F29" s="107"/>
      <c r="G29" s="107"/>
      <c r="H29" s="107"/>
      <c r="I29" s="107"/>
    </row>
    <row r="30" spans="3:22">
      <c r="C30" s="107"/>
      <c r="D30" s="107"/>
      <c r="E30" s="107"/>
      <c r="F30" s="107"/>
      <c r="G30" s="107"/>
      <c r="H30" s="107"/>
      <c r="I30" s="107"/>
    </row>
  </sheetData>
  <mergeCells count="6">
    <mergeCell ref="A1:I1"/>
    <mergeCell ref="F3:H3"/>
    <mergeCell ref="B3:D3"/>
    <mergeCell ref="I3:I4"/>
    <mergeCell ref="A3:A4"/>
    <mergeCell ref="E3:E4"/>
  </mergeCells>
  <printOptions gridLines="1"/>
  <pageMargins left="0.7" right="0.7" top="0.75" bottom="0.75" header="0.5" footer="0.5"/>
  <pageSetup paperSize="9" orientation="portrait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18"/>
  <sheetViews>
    <sheetView zoomScaleNormal="100" workbookViewId="0">
      <selection sqref="A1:E1"/>
    </sheetView>
  </sheetViews>
  <sheetFormatPr defaultColWidth="8.88671875" defaultRowHeight="14.4"/>
  <cols>
    <col min="1" max="1" width="18.44140625" customWidth="1"/>
    <col min="3" max="3" width="11" bestFit="1" customWidth="1"/>
    <col min="5" max="5" width="15.33203125" customWidth="1"/>
    <col min="6" max="6" width="11.33203125" customWidth="1"/>
  </cols>
  <sheetData>
    <row r="1" spans="1:12" ht="64.5" customHeight="1">
      <c r="A1" s="346" t="s">
        <v>357</v>
      </c>
      <c r="B1" s="346"/>
      <c r="C1" s="346"/>
      <c r="D1" s="346"/>
      <c r="E1" s="346"/>
    </row>
    <row r="3" spans="1:12" ht="22.5" customHeight="1">
      <c r="A3" s="395" t="s">
        <v>358</v>
      </c>
      <c r="B3" s="395" t="s">
        <v>64</v>
      </c>
      <c r="C3" s="354" t="s">
        <v>359</v>
      </c>
      <c r="D3" s="354"/>
      <c r="E3" s="348" t="s">
        <v>342</v>
      </c>
      <c r="J3" s="55"/>
      <c r="K3" s="55"/>
      <c r="L3" s="55"/>
    </row>
    <row r="4" spans="1:12">
      <c r="A4" s="396"/>
      <c r="B4" s="396"/>
      <c r="C4" s="49" t="s">
        <v>360</v>
      </c>
      <c r="D4" s="49" t="s">
        <v>361</v>
      </c>
      <c r="E4" s="349"/>
      <c r="J4" s="55"/>
      <c r="K4" s="55"/>
      <c r="L4" s="55"/>
    </row>
    <row r="5" spans="1:12">
      <c r="A5" s="99" t="s">
        <v>362</v>
      </c>
      <c r="B5" s="299">
        <v>65.083785222156692</v>
      </c>
      <c r="C5" s="299">
        <v>49.100406268136972</v>
      </c>
      <c r="D5" s="299">
        <v>29.184549356223176</v>
      </c>
      <c r="E5" s="316">
        <v>248309</v>
      </c>
      <c r="J5" s="55"/>
      <c r="K5" s="55"/>
      <c r="L5" s="55"/>
    </row>
    <row r="6" spans="1:12">
      <c r="A6" s="99" t="s">
        <v>363</v>
      </c>
      <c r="B6" s="299">
        <v>29.467370510478545</v>
      </c>
      <c r="C6" s="299">
        <v>44.597973123800173</v>
      </c>
      <c r="D6" s="299">
        <v>68.669527896995703</v>
      </c>
      <c r="E6" s="316">
        <v>122572</v>
      </c>
      <c r="J6" s="55"/>
      <c r="K6" s="55"/>
      <c r="L6" s="55"/>
    </row>
    <row r="7" spans="1:12">
      <c r="A7" s="99" t="s">
        <v>60</v>
      </c>
      <c r="B7" s="299">
        <v>5.4488442673647572</v>
      </c>
      <c r="C7" s="299">
        <v>6.3016206080628603</v>
      </c>
      <c r="D7" s="299">
        <v>2.1459227467811157</v>
      </c>
      <c r="E7" s="316">
        <v>21769</v>
      </c>
    </row>
    <row r="8" spans="1:12">
      <c r="A8" s="100" t="s">
        <v>34</v>
      </c>
      <c r="B8" s="300">
        <v>100</v>
      </c>
      <c r="C8" s="300">
        <v>100</v>
      </c>
      <c r="D8" s="300">
        <v>100</v>
      </c>
      <c r="E8" s="317">
        <v>392650</v>
      </c>
    </row>
    <row r="11" spans="1:12" s="42" customFormat="1"/>
    <row r="15" spans="1:12">
      <c r="C15" s="107"/>
      <c r="D15" s="107"/>
      <c r="E15" s="107"/>
      <c r="F15" s="107"/>
      <c r="G15" s="107"/>
      <c r="H15" s="107"/>
      <c r="I15" s="107"/>
    </row>
    <row r="16" spans="1:12">
      <c r="C16" s="107"/>
      <c r="D16" s="107"/>
      <c r="E16" s="107"/>
      <c r="F16" s="107"/>
      <c r="G16" s="107"/>
      <c r="H16" s="107"/>
      <c r="I16" s="107"/>
    </row>
    <row r="17" spans="3:9">
      <c r="C17" s="107"/>
      <c r="D17" s="107"/>
      <c r="E17" s="107"/>
      <c r="F17" s="107"/>
      <c r="G17" s="107"/>
      <c r="H17" s="107"/>
      <c r="I17" s="107"/>
    </row>
    <row r="18" spans="3:9">
      <c r="C18" s="107"/>
      <c r="D18" s="107"/>
      <c r="E18" s="107"/>
      <c r="F18" s="107"/>
      <c r="G18" s="107"/>
      <c r="H18" s="107"/>
      <c r="I18" s="107"/>
    </row>
  </sheetData>
  <mergeCells count="5">
    <mergeCell ref="A1:E1"/>
    <mergeCell ref="A3:A4"/>
    <mergeCell ref="B3:B4"/>
    <mergeCell ref="E3:E4"/>
    <mergeCell ref="C3:D3"/>
  </mergeCells>
  <printOptions gridLines="1"/>
  <pageMargins left="0.7" right="0.7" top="0.75" bottom="0.75" header="0.5" footer="0.5"/>
  <pageSetup paperSize="9"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27"/>
  <sheetViews>
    <sheetView zoomScaleNormal="100" workbookViewId="0">
      <selection activeCell="B5" sqref="B5:I8"/>
    </sheetView>
  </sheetViews>
  <sheetFormatPr defaultColWidth="8.88671875" defaultRowHeight="14.4"/>
  <cols>
    <col min="1" max="1" width="9.33203125" customWidth="1"/>
    <col min="2" max="2" width="11.44140625" customWidth="1"/>
    <col min="3" max="3" width="13.88671875" customWidth="1"/>
    <col min="6" max="6" width="12" bestFit="1" customWidth="1"/>
    <col min="7" max="7" width="11" bestFit="1" customWidth="1"/>
  </cols>
  <sheetData>
    <row r="1" spans="1:9" ht="45.75" customHeight="1">
      <c r="A1" t="s">
        <v>364</v>
      </c>
    </row>
    <row r="3" spans="1:9" ht="16.5" customHeight="1">
      <c r="A3" s="348" t="s">
        <v>358</v>
      </c>
      <c r="B3" s="163"/>
      <c r="C3" s="354" t="s">
        <v>359</v>
      </c>
      <c r="D3" s="354"/>
      <c r="E3" s="348" t="s">
        <v>342</v>
      </c>
      <c r="F3" s="163"/>
      <c r="G3" s="354" t="s">
        <v>359</v>
      </c>
      <c r="H3" s="354"/>
      <c r="I3" s="348" t="s">
        <v>342</v>
      </c>
    </row>
    <row r="4" spans="1:9" ht="23.25" customHeight="1" thickBot="1">
      <c r="A4" s="412"/>
      <c r="B4" s="49" t="s">
        <v>64</v>
      </c>
      <c r="C4" s="49" t="s">
        <v>360</v>
      </c>
      <c r="D4" s="49" t="s">
        <v>361</v>
      </c>
      <c r="E4" s="349"/>
      <c r="F4" s="49" t="s">
        <v>64</v>
      </c>
      <c r="G4" s="49" t="s">
        <v>360</v>
      </c>
      <c r="H4" s="49" t="s">
        <v>361</v>
      </c>
      <c r="I4" s="349"/>
    </row>
    <row r="5" spans="1:9" ht="15" thickBot="1">
      <c r="A5" s="99" t="s">
        <v>362</v>
      </c>
      <c r="B5" s="292">
        <v>226242</v>
      </c>
      <c r="C5" s="292">
        <v>21999</v>
      </c>
      <c r="D5" s="292">
        <v>68</v>
      </c>
      <c r="E5" s="316">
        <v>248309</v>
      </c>
      <c r="F5" s="299">
        <v>65.083785222156692</v>
      </c>
      <c r="G5" s="299">
        <v>49.100406268136972</v>
      </c>
      <c r="H5" s="299">
        <v>29.184549356223176</v>
      </c>
      <c r="I5" s="316">
        <v>248309</v>
      </c>
    </row>
    <row r="6" spans="1:9" ht="15" thickBot="1">
      <c r="A6" s="99" t="s">
        <v>363</v>
      </c>
      <c r="B6" s="292">
        <v>102433</v>
      </c>
      <c r="C6" s="292">
        <v>19979</v>
      </c>
      <c r="D6" s="292">
        <v>160</v>
      </c>
      <c r="E6" s="316">
        <v>122572</v>
      </c>
      <c r="F6" s="299">
        <v>29.467370510478545</v>
      </c>
      <c r="G6" s="299">
        <v>44.597973123800173</v>
      </c>
      <c r="H6" s="299">
        <v>68.669527896995703</v>
      </c>
      <c r="I6" s="316">
        <v>122572</v>
      </c>
    </row>
    <row r="7" spans="1:9" ht="15" thickBot="1">
      <c r="A7" s="99" t="s">
        <v>60</v>
      </c>
      <c r="B7" s="292">
        <v>18941</v>
      </c>
      <c r="C7" s="292">
        <v>2823</v>
      </c>
      <c r="D7" s="292">
        <v>5</v>
      </c>
      <c r="E7" s="316">
        <v>21769</v>
      </c>
      <c r="F7" s="299">
        <v>5.4488442673647572</v>
      </c>
      <c r="G7" s="299">
        <v>6.3016206080628603</v>
      </c>
      <c r="H7" s="299">
        <v>2.1459227467811157</v>
      </c>
      <c r="I7" s="316">
        <v>21769</v>
      </c>
    </row>
    <row r="8" spans="1:9" ht="15" thickBot="1">
      <c r="A8" s="100" t="s">
        <v>34</v>
      </c>
      <c r="B8" s="297">
        <v>347616</v>
      </c>
      <c r="C8" s="297">
        <v>44801</v>
      </c>
      <c r="D8" s="297">
        <v>233</v>
      </c>
      <c r="E8" s="297">
        <v>392650</v>
      </c>
      <c r="F8" s="300">
        <v>100</v>
      </c>
      <c r="G8" s="300">
        <v>100</v>
      </c>
      <c r="H8" s="300">
        <v>100</v>
      </c>
      <c r="I8" s="317">
        <v>392650</v>
      </c>
    </row>
    <row r="9" spans="1:9" ht="15" thickTop="1"/>
    <row r="10" spans="1:9" ht="16.5" customHeight="1"/>
    <row r="11" spans="1:9">
      <c r="B11" s="55"/>
    </row>
    <row r="12" spans="1:9">
      <c r="B12" s="55"/>
    </row>
    <row r="13" spans="1:9">
      <c r="B13" s="55"/>
    </row>
    <row r="24" spans="3:9">
      <c r="C24" s="107"/>
      <c r="D24" s="107"/>
      <c r="E24" s="107"/>
      <c r="F24" s="107"/>
      <c r="G24" s="107"/>
      <c r="H24" s="107"/>
      <c r="I24" s="107"/>
    </row>
    <row r="25" spans="3:9">
      <c r="C25" s="107"/>
      <c r="D25" s="107"/>
      <c r="E25" s="107"/>
      <c r="F25" s="107"/>
      <c r="G25" s="107"/>
      <c r="H25" s="107"/>
      <c r="I25" s="107"/>
    </row>
    <row r="26" spans="3:9">
      <c r="C26" s="107"/>
      <c r="D26" s="107"/>
      <c r="E26" s="107"/>
      <c r="F26" s="107"/>
      <c r="G26" s="107"/>
      <c r="H26" s="107"/>
      <c r="I26" s="107"/>
    </row>
    <row r="27" spans="3:9">
      <c r="C27" s="107"/>
      <c r="D27" s="107"/>
      <c r="E27" s="107"/>
      <c r="F27" s="107"/>
      <c r="G27" s="107"/>
      <c r="H27" s="107"/>
      <c r="I27" s="107"/>
    </row>
  </sheetData>
  <mergeCells count="5">
    <mergeCell ref="G3:H3"/>
    <mergeCell ref="C3:D3"/>
    <mergeCell ref="I3:I4"/>
    <mergeCell ref="A3:A4"/>
    <mergeCell ref="E3:E4"/>
  </mergeCells>
  <printOptions gridLines="1"/>
  <pageMargins left="0.7" right="0.7" top="0.75" bottom="0.75" header="0.5" footer="0.5"/>
  <pageSetup paperSize="9" orientation="portrait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20"/>
  <sheetViews>
    <sheetView zoomScaleNormal="100" workbookViewId="0">
      <selection activeCell="C13" sqref="C13"/>
    </sheetView>
  </sheetViews>
  <sheetFormatPr defaultColWidth="8.88671875" defaultRowHeight="14.4"/>
  <cols>
    <col min="1" max="1" width="11" customWidth="1"/>
    <col min="3" max="3" width="10.44140625" customWidth="1"/>
    <col min="4" max="4" width="12.6640625" customWidth="1"/>
  </cols>
  <sheetData>
    <row r="1" spans="1:8" ht="45.75" customHeight="1">
      <c r="A1" s="346" t="s">
        <v>365</v>
      </c>
      <c r="B1" s="346"/>
      <c r="C1" s="346"/>
      <c r="D1" s="346"/>
      <c r="E1" s="346"/>
    </row>
    <row r="3" spans="1:8" ht="50.25" customHeight="1">
      <c r="A3" s="348" t="s">
        <v>366</v>
      </c>
      <c r="B3" s="413" t="s">
        <v>367</v>
      </c>
      <c r="C3" s="413"/>
      <c r="D3" s="413"/>
      <c r="E3" s="413"/>
    </row>
    <row r="4" spans="1:8" ht="39.6">
      <c r="A4" s="349"/>
      <c r="B4" s="48" t="s">
        <v>72</v>
      </c>
      <c r="C4" s="48" t="s">
        <v>73</v>
      </c>
      <c r="D4" s="48" t="s">
        <v>74</v>
      </c>
      <c r="E4" s="14" t="s">
        <v>34</v>
      </c>
    </row>
    <row r="5" spans="1:8">
      <c r="A5" s="99" t="s">
        <v>369</v>
      </c>
      <c r="B5" s="318">
        <v>33.588159975898165</v>
      </c>
      <c r="C5" s="318">
        <v>58.854166666666664</v>
      </c>
      <c r="D5" s="318">
        <v>68.669527896995703</v>
      </c>
      <c r="E5" s="318">
        <v>34.483497642520362</v>
      </c>
    </row>
    <row r="6" spans="1:8">
      <c r="A6" s="99" t="s">
        <v>370</v>
      </c>
      <c r="B6" s="318">
        <v>29.869964506836016</v>
      </c>
      <c r="C6" s="318">
        <v>49.028309104820202</v>
      </c>
      <c r="D6" s="318"/>
      <c r="E6" s="318">
        <v>31.43654313921877</v>
      </c>
    </row>
    <row r="7" spans="1:8">
      <c r="A7" s="99" t="s">
        <v>371</v>
      </c>
      <c r="B7" s="318">
        <v>28.469094896982988</v>
      </c>
      <c r="C7" s="318">
        <v>47.280942391479748</v>
      </c>
      <c r="D7" s="318"/>
      <c r="E7" s="318">
        <v>30.847485270432816</v>
      </c>
    </row>
    <row r="8" spans="1:8">
      <c r="A8" s="99" t="s">
        <v>372</v>
      </c>
      <c r="B8" s="318">
        <v>29.090107305600473</v>
      </c>
      <c r="C8" s="318">
        <v>45.012701100762065</v>
      </c>
      <c r="D8" s="318"/>
      <c r="E8" s="318">
        <v>31.122311272687213</v>
      </c>
    </row>
    <row r="9" spans="1:8">
      <c r="A9" s="99" t="s">
        <v>373</v>
      </c>
      <c r="B9" s="318">
        <v>28.809974961088177</v>
      </c>
      <c r="C9" s="318">
        <v>35.358525837895584</v>
      </c>
      <c r="D9" s="318"/>
      <c r="E9" s="318">
        <v>29.546375962881211</v>
      </c>
    </row>
    <row r="10" spans="1:8">
      <c r="A10" s="21" t="s">
        <v>34</v>
      </c>
      <c r="B10" s="319">
        <v>29.450256887961196</v>
      </c>
      <c r="C10" s="319">
        <v>44.594986719046446</v>
      </c>
      <c r="D10" s="319">
        <v>68.669527896995703</v>
      </c>
      <c r="E10" s="319">
        <v>31.116308383892843</v>
      </c>
    </row>
    <row r="14" spans="1:8">
      <c r="A14" s="42"/>
      <c r="B14" s="42"/>
      <c r="C14" s="42"/>
      <c r="D14" s="42"/>
      <c r="E14" s="42"/>
      <c r="F14" s="42"/>
      <c r="G14" s="42"/>
      <c r="H14" s="42"/>
    </row>
    <row r="19" spans="3:8">
      <c r="C19" s="107"/>
      <c r="D19" s="107"/>
      <c r="E19" s="107"/>
      <c r="F19" s="107"/>
      <c r="G19" s="107"/>
      <c r="H19" s="107"/>
    </row>
    <row r="20" spans="3:8">
      <c r="C20" s="107"/>
      <c r="D20" s="107"/>
      <c r="E20" s="107"/>
      <c r="F20" s="107"/>
      <c r="G20" s="107"/>
    </row>
  </sheetData>
  <mergeCells count="3">
    <mergeCell ref="A1:E1"/>
    <mergeCell ref="A3:A4"/>
    <mergeCell ref="B3:E3"/>
  </mergeCells>
  <printOptions gridLines="1"/>
  <pageMargins left="0.7" right="0.7" top="0.75" bottom="0.75" header="0.5" footer="0.5"/>
  <pageSetup paperSize="9"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25"/>
  <sheetViews>
    <sheetView zoomScale="80" zoomScaleNormal="80" workbookViewId="0">
      <selection sqref="A1:E1"/>
    </sheetView>
  </sheetViews>
  <sheetFormatPr defaultColWidth="8.88671875" defaultRowHeight="14.4"/>
  <cols>
    <col min="1" max="1" width="20.44140625" customWidth="1"/>
    <col min="2" max="2" width="11.6640625" customWidth="1"/>
    <col min="3" max="3" width="11.109375" bestFit="1" customWidth="1"/>
    <col min="4" max="4" width="13.6640625" customWidth="1"/>
  </cols>
  <sheetData>
    <row r="1" spans="1:9" ht="63.75" customHeight="1">
      <c r="A1" s="346" t="s">
        <v>374</v>
      </c>
      <c r="B1" s="346"/>
      <c r="C1" s="346"/>
      <c r="D1" s="346"/>
      <c r="E1" s="346"/>
    </row>
    <row r="3" spans="1:9" ht="26.4">
      <c r="A3" s="26" t="s">
        <v>8</v>
      </c>
      <c r="B3" s="26" t="s">
        <v>375</v>
      </c>
      <c r="C3" s="26" t="s">
        <v>376</v>
      </c>
      <c r="D3" s="56" t="s">
        <v>377</v>
      </c>
      <c r="E3" s="26" t="s">
        <v>378</v>
      </c>
    </row>
    <row r="4" spans="1:9">
      <c r="A4" s="17" t="s">
        <v>13</v>
      </c>
      <c r="B4" s="318">
        <v>72.46057513914657</v>
      </c>
      <c r="C4" s="318">
        <v>31.961193568336427</v>
      </c>
      <c r="D4" s="318">
        <v>48.469387755102041</v>
      </c>
      <c r="E4" s="318">
        <v>97.580395794681507</v>
      </c>
      <c r="I4" s="107"/>
    </row>
    <row r="5" spans="1:9">
      <c r="A5" s="17" t="s">
        <v>14</v>
      </c>
      <c r="B5" s="318">
        <v>98.493150684931507</v>
      </c>
      <c r="C5" s="318">
        <v>52.876712328767127</v>
      </c>
      <c r="D5" s="318">
        <v>99.726027397260282</v>
      </c>
      <c r="E5" s="318">
        <v>98.904109589041099</v>
      </c>
      <c r="I5" s="107"/>
    </row>
    <row r="6" spans="1:9">
      <c r="A6" s="17" t="s">
        <v>15</v>
      </c>
      <c r="B6" s="318">
        <v>79.339581197832771</v>
      </c>
      <c r="C6" s="318">
        <v>33.880533630119935</v>
      </c>
      <c r="D6" s="318">
        <v>57.403936269915654</v>
      </c>
      <c r="E6" s="318">
        <v>98.7100458292458</v>
      </c>
      <c r="I6" s="107"/>
    </row>
    <row r="7" spans="1:9">
      <c r="A7" s="17" t="s">
        <v>16</v>
      </c>
      <c r="B7" s="318">
        <v>86.218323586744646</v>
      </c>
      <c r="C7" s="318">
        <v>35.614035087719301</v>
      </c>
      <c r="D7" s="318">
        <v>34.658869395711498</v>
      </c>
      <c r="E7" s="318">
        <v>99.707602339181292</v>
      </c>
      <c r="I7" s="107"/>
    </row>
    <row r="8" spans="1:9">
      <c r="A8" s="17" t="s">
        <v>17</v>
      </c>
      <c r="B8" s="318">
        <v>77.51584283903675</v>
      </c>
      <c r="C8" s="318">
        <v>100</v>
      </c>
      <c r="D8" s="318">
        <v>100</v>
      </c>
      <c r="E8" s="318">
        <v>100</v>
      </c>
      <c r="I8" s="107"/>
    </row>
    <row r="9" spans="1:9">
      <c r="A9" s="17" t="s">
        <v>18</v>
      </c>
      <c r="B9" s="318">
        <v>82.763099537477032</v>
      </c>
      <c r="C9" s="318">
        <v>29.954065079823973</v>
      </c>
      <c r="D9" s="318">
        <v>39.786570666323804</v>
      </c>
      <c r="E9" s="318">
        <v>99.509144911677353</v>
      </c>
      <c r="I9" s="107"/>
    </row>
    <row r="10" spans="1:9">
      <c r="A10" s="17" t="s">
        <v>19</v>
      </c>
      <c r="B10" s="318">
        <v>95.63976122501947</v>
      </c>
      <c r="C10" s="318">
        <v>28.640020763041786</v>
      </c>
      <c r="D10" s="318">
        <v>86.919283675058395</v>
      </c>
      <c r="E10" s="318">
        <v>99.558785362055545</v>
      </c>
      <c r="I10" s="107"/>
    </row>
    <row r="11" spans="1:9">
      <c r="A11" s="17" t="s">
        <v>20</v>
      </c>
      <c r="B11" s="318">
        <v>94.988918985471557</v>
      </c>
      <c r="C11" s="318">
        <v>45.327909270216963</v>
      </c>
      <c r="D11" s="318">
        <v>69.013044548363283</v>
      </c>
      <c r="E11" s="318">
        <v>95.853328411467942</v>
      </c>
      <c r="I11" s="107"/>
    </row>
    <row r="12" spans="1:9">
      <c r="A12" s="17" t="s">
        <v>21</v>
      </c>
      <c r="B12" s="318">
        <v>72.545150501672239</v>
      </c>
      <c r="C12" s="318">
        <v>34.223203532717783</v>
      </c>
      <c r="D12" s="318">
        <v>32.735486029780823</v>
      </c>
      <c r="E12" s="318">
        <v>99.297823252081457</v>
      </c>
      <c r="I12" s="107"/>
    </row>
    <row r="13" spans="1:9">
      <c r="A13" s="17" t="s">
        <v>22</v>
      </c>
      <c r="B13" s="318">
        <v>92.107927285531929</v>
      </c>
      <c r="C13" s="318">
        <v>39.108235397684759</v>
      </c>
      <c r="D13" s="318">
        <v>69.60253532285752</v>
      </c>
      <c r="E13" s="318">
        <v>98.851181830186192</v>
      </c>
      <c r="I13" s="107"/>
    </row>
    <row r="14" spans="1:9">
      <c r="A14" s="17" t="s">
        <v>23</v>
      </c>
      <c r="B14" s="318">
        <v>77.175283732660787</v>
      </c>
      <c r="C14" s="318">
        <v>19.095658439920733</v>
      </c>
      <c r="D14" s="318">
        <v>42.803098540803461</v>
      </c>
      <c r="E14" s="318">
        <v>98.918918918918919</v>
      </c>
      <c r="I14" s="107"/>
    </row>
    <row r="15" spans="1:9">
      <c r="A15" s="17" t="s">
        <v>24</v>
      </c>
      <c r="B15" s="318">
        <v>96.353211009174316</v>
      </c>
      <c r="C15" s="318">
        <v>37.11009174311927</v>
      </c>
      <c r="D15" s="318">
        <v>60.527522935779821</v>
      </c>
      <c r="E15" s="318">
        <v>99.208624842298434</v>
      </c>
      <c r="I15" s="107"/>
    </row>
    <row r="16" spans="1:9">
      <c r="A16" s="17" t="s">
        <v>25</v>
      </c>
      <c r="B16" s="318">
        <v>90.818314661471021</v>
      </c>
      <c r="C16" s="318">
        <v>63.925420793418844</v>
      </c>
      <c r="D16" s="318">
        <v>80.459490176976772</v>
      </c>
      <c r="E16" s="318">
        <v>95.03166098392596</v>
      </c>
      <c r="I16" s="107"/>
    </row>
    <row r="17" spans="1:9">
      <c r="A17" s="17" t="s">
        <v>26</v>
      </c>
      <c r="B17" s="318">
        <v>98.644688644688642</v>
      </c>
      <c r="C17" s="318">
        <v>37.41604591525217</v>
      </c>
      <c r="D17" s="318">
        <v>70.402930402930409</v>
      </c>
      <c r="E17" s="318">
        <v>99.181929181929178</v>
      </c>
      <c r="I17" s="107"/>
    </row>
    <row r="18" spans="1:9">
      <c r="A18" s="17" t="s">
        <v>27</v>
      </c>
      <c r="B18" s="318">
        <v>98.191409193669926</v>
      </c>
      <c r="C18" s="318">
        <v>41.597588545591556</v>
      </c>
      <c r="D18" s="318">
        <v>97.739261492087408</v>
      </c>
      <c r="E18" s="318">
        <v>98.116051243406176</v>
      </c>
      <c r="I18" s="107"/>
    </row>
    <row r="19" spans="1:9">
      <c r="A19" s="17" t="s">
        <v>28</v>
      </c>
      <c r="B19" s="318">
        <v>98.217115689381927</v>
      </c>
      <c r="C19" s="318">
        <v>60.217208912090982</v>
      </c>
      <c r="D19" s="318">
        <v>94.884403840775605</v>
      </c>
      <c r="E19" s="318">
        <v>89.053323389577699</v>
      </c>
      <c r="I19" s="107"/>
    </row>
    <row r="20" spans="1:9">
      <c r="A20" s="17" t="s">
        <v>29</v>
      </c>
      <c r="B20" s="318">
        <v>96.422039323273893</v>
      </c>
      <c r="C20" s="318">
        <v>53.993293705227863</v>
      </c>
      <c r="D20" s="318">
        <v>93.301326017375402</v>
      </c>
      <c r="E20" s="318">
        <v>92.325864959609817</v>
      </c>
      <c r="I20" s="107"/>
    </row>
    <row r="21" spans="1:9">
      <c r="A21" s="17" t="s">
        <v>30</v>
      </c>
      <c r="B21" s="318">
        <v>97.524752475247524</v>
      </c>
      <c r="C21" s="318">
        <v>37.156215621562154</v>
      </c>
      <c r="D21" s="318">
        <v>95.73707370737074</v>
      </c>
      <c r="E21" s="318">
        <v>79.675467546754675</v>
      </c>
      <c r="I21" s="107"/>
    </row>
    <row r="22" spans="1:9">
      <c r="A22" s="17" t="s">
        <v>31</v>
      </c>
      <c r="B22" s="318">
        <v>92.44751870023326</v>
      </c>
      <c r="C22" s="318">
        <v>40.408590042628489</v>
      </c>
      <c r="D22" s="318">
        <v>94.200916914662585</v>
      </c>
      <c r="E22" s="318">
        <v>94.683503579184418</v>
      </c>
      <c r="I22" s="107"/>
    </row>
    <row r="23" spans="1:9">
      <c r="A23" s="17" t="s">
        <v>32</v>
      </c>
      <c r="B23" s="318">
        <v>96.10446374911217</v>
      </c>
      <c r="C23" s="318">
        <v>52.729060809703334</v>
      </c>
      <c r="D23" s="318">
        <v>98.623176528437966</v>
      </c>
      <c r="E23" s="318">
        <v>96.017046385838384</v>
      </c>
      <c r="I23" s="107"/>
    </row>
    <row r="24" spans="1:9">
      <c r="A24" s="17" t="s">
        <v>33</v>
      </c>
      <c r="B24" s="318">
        <v>87.881860818861696</v>
      </c>
      <c r="C24" s="318">
        <v>60.552668272277856</v>
      </c>
      <c r="D24" s="318">
        <v>69.222968690581823</v>
      </c>
      <c r="E24" s="318">
        <v>87.476232729116489</v>
      </c>
      <c r="I24" s="107"/>
    </row>
    <row r="25" spans="1:9">
      <c r="A25" s="21" t="s">
        <v>34</v>
      </c>
      <c r="B25" s="319">
        <v>87.513119932663685</v>
      </c>
      <c r="C25" s="319">
        <v>43.704855640359312</v>
      </c>
      <c r="D25" s="319">
        <v>69.597704523813775</v>
      </c>
      <c r="E25" s="319">
        <v>96.164911587574139</v>
      </c>
    </row>
  </sheetData>
  <mergeCells count="1">
    <mergeCell ref="A1:E1"/>
  </mergeCells>
  <printOptions gridLines="1"/>
  <pageMargins left="0.7" right="0.7" top="0.75" bottom="0.75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zoomScaleNormal="100" workbookViewId="0">
      <selection sqref="A1:C1"/>
    </sheetView>
  </sheetViews>
  <sheetFormatPr defaultColWidth="8.88671875" defaultRowHeight="14.4"/>
  <cols>
    <col min="3" max="3" width="9.88671875" customWidth="1"/>
  </cols>
  <sheetData>
    <row r="1" spans="1:3" ht="51" customHeight="1">
      <c r="A1" s="345" t="s">
        <v>631</v>
      </c>
      <c r="B1" s="345"/>
      <c r="C1" s="345"/>
    </row>
    <row r="3" spans="1:3">
      <c r="A3" s="361" t="s">
        <v>51</v>
      </c>
      <c r="B3" s="361"/>
      <c r="C3" s="361"/>
    </row>
    <row r="4" spans="1:3" ht="39.6">
      <c r="A4" s="38" t="s">
        <v>53</v>
      </c>
      <c r="B4" s="39" t="s">
        <v>55</v>
      </c>
      <c r="C4" s="39" t="s">
        <v>56</v>
      </c>
    </row>
    <row r="5" spans="1:3">
      <c r="A5" s="17">
        <v>1993</v>
      </c>
      <c r="B5" s="40">
        <v>7.0730000000000004</v>
      </c>
      <c r="C5" s="40">
        <v>5.3970000000000002</v>
      </c>
    </row>
    <row r="6" spans="1:3">
      <c r="A6" s="17">
        <v>1994</v>
      </c>
      <c r="B6" s="40">
        <v>6.5279999999999996</v>
      </c>
      <c r="C6" s="40">
        <v>4.9060000000000006</v>
      </c>
    </row>
    <row r="7" spans="1:3">
      <c r="A7" s="17">
        <v>1995</v>
      </c>
      <c r="B7" s="40">
        <v>6.1319999999999997</v>
      </c>
      <c r="C7" s="40">
        <v>4.6029999999999998</v>
      </c>
    </row>
    <row r="8" spans="1:3">
      <c r="A8" s="17">
        <v>1996</v>
      </c>
      <c r="B8" s="40">
        <v>6.0449999999999999</v>
      </c>
      <c r="C8" s="40">
        <v>4.5640000000000001</v>
      </c>
    </row>
    <row r="9" spans="1:3">
      <c r="A9" s="17">
        <v>1997</v>
      </c>
      <c r="B9" s="40">
        <v>5.556</v>
      </c>
      <c r="C9" s="40">
        <v>4.2309999999999999</v>
      </c>
    </row>
    <row r="10" spans="1:3">
      <c r="A10" s="17">
        <v>1998</v>
      </c>
      <c r="B10" s="40">
        <v>5.2140000000000004</v>
      </c>
      <c r="C10" s="40">
        <v>3.8850000000000002</v>
      </c>
    </row>
    <row r="11" spans="1:3">
      <c r="A11" s="17">
        <v>1999</v>
      </c>
      <c r="B11" s="40">
        <v>4.8899999999999997</v>
      </c>
      <c r="C11" s="40">
        <v>3.601</v>
      </c>
    </row>
    <row r="12" spans="1:3">
      <c r="A12" s="17">
        <v>2000</v>
      </c>
      <c r="B12" s="40">
        <v>4.2699999999999996</v>
      </c>
      <c r="C12" s="40">
        <v>3.1420000000000003</v>
      </c>
    </row>
    <row r="13" spans="1:3">
      <c r="A13" s="17">
        <v>2001</v>
      </c>
      <c r="B13" s="40">
        <v>4.4029999999999996</v>
      </c>
      <c r="C13" s="40">
        <v>3.286</v>
      </c>
    </row>
    <row r="14" spans="1:3">
      <c r="A14" s="17">
        <v>2002</v>
      </c>
      <c r="B14" s="40">
        <v>4.0540000000000003</v>
      </c>
      <c r="C14" s="40">
        <v>2.98</v>
      </c>
    </row>
    <row r="15" spans="1:3">
      <c r="A15" s="17">
        <v>2003</v>
      </c>
      <c r="B15" s="40">
        <v>3.718</v>
      </c>
      <c r="C15" s="40">
        <v>2.68</v>
      </c>
    </row>
    <row r="16" spans="1:3">
      <c r="A16" s="17">
        <v>2004</v>
      </c>
      <c r="B16" s="40">
        <v>3.7010000000000001</v>
      </c>
      <c r="C16" s="40">
        <v>2.7060000000000004</v>
      </c>
    </row>
    <row r="17" spans="1:4">
      <c r="A17" s="17">
        <v>2005</v>
      </c>
      <c r="B17" s="40">
        <v>3.694</v>
      </c>
      <c r="C17" s="40">
        <v>2.681</v>
      </c>
    </row>
    <row r="18" spans="1:4">
      <c r="A18" s="17">
        <v>2006</v>
      </c>
      <c r="B18" s="40">
        <v>3.4620000000000002</v>
      </c>
      <c r="C18" s="40">
        <v>2.528</v>
      </c>
    </row>
    <row r="19" spans="1:4">
      <c r="A19" s="17">
        <v>2007</v>
      </c>
      <c r="B19" s="40">
        <v>3.343</v>
      </c>
      <c r="C19" s="40">
        <v>2.3809999999999998</v>
      </c>
    </row>
    <row r="20" spans="1:4">
      <c r="A20" s="17">
        <v>2008</v>
      </c>
      <c r="B20" s="40">
        <v>3.3410000000000002</v>
      </c>
      <c r="C20" s="40">
        <v>2.4129999999999998</v>
      </c>
    </row>
    <row r="21" spans="1:4">
      <c r="A21" s="17">
        <v>2009</v>
      </c>
      <c r="B21" s="40">
        <v>3.476</v>
      </c>
      <c r="C21" s="40">
        <v>2.5419999999999998</v>
      </c>
    </row>
    <row r="22" spans="1:4">
      <c r="A22" s="17">
        <v>2010</v>
      </c>
      <c r="B22" s="40">
        <v>3.21</v>
      </c>
      <c r="C22" s="40">
        <v>2.33</v>
      </c>
    </row>
    <row r="23" spans="1:4">
      <c r="A23" s="17">
        <v>2011</v>
      </c>
      <c r="B23" s="43">
        <v>3.09</v>
      </c>
      <c r="C23" s="43">
        <v>2.21</v>
      </c>
    </row>
    <row r="24" spans="1:4">
      <c r="A24" s="17">
        <v>2012</v>
      </c>
      <c r="B24" s="40">
        <v>3.2</v>
      </c>
      <c r="C24" s="40">
        <v>2.29</v>
      </c>
    </row>
    <row r="25" spans="1:4">
      <c r="A25" s="17">
        <v>2013</v>
      </c>
      <c r="B25" s="40">
        <v>2.96</v>
      </c>
      <c r="C25" s="45">
        <v>2.19</v>
      </c>
    </row>
    <row r="26" spans="1:4">
      <c r="A26" s="17">
        <v>2014</v>
      </c>
      <c r="B26" s="40">
        <v>2.78</v>
      </c>
      <c r="C26" s="45">
        <v>2.0099999999999998</v>
      </c>
    </row>
    <row r="27" spans="1:4">
      <c r="A27" s="17">
        <v>2015</v>
      </c>
      <c r="B27" s="40">
        <v>2.9</v>
      </c>
      <c r="C27" s="45">
        <v>2.0099999999999998</v>
      </c>
    </row>
    <row r="28" spans="1:4">
      <c r="A28" s="17">
        <v>2016</v>
      </c>
      <c r="B28" s="40">
        <v>2.81</v>
      </c>
      <c r="C28" s="45">
        <v>2.02</v>
      </c>
    </row>
    <row r="29" spans="1:4">
      <c r="A29" s="17">
        <v>2017</v>
      </c>
      <c r="B29" s="40">
        <v>2.75</v>
      </c>
      <c r="C29" s="45">
        <v>1.97</v>
      </c>
    </row>
    <row r="30" spans="1:4">
      <c r="A30" s="46">
        <v>2018</v>
      </c>
      <c r="B30" s="41">
        <v>2.879</v>
      </c>
      <c r="C30" s="47">
        <v>2.04</v>
      </c>
    </row>
    <row r="31" spans="1:4">
      <c r="D31">
        <f>0.71+1.31</f>
        <v>2.02</v>
      </c>
    </row>
  </sheetData>
  <mergeCells count="2">
    <mergeCell ref="A1:C1"/>
    <mergeCell ref="A3:C3"/>
  </mergeCells>
  <printOptions gridLines="1"/>
  <pageMargins left="0" right="0" top="0.74803149606299213" bottom="0.74803149606299213" header="0.5" footer="0.5"/>
  <pageSetup paperSize="9" orientation="landscape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53"/>
  <sheetViews>
    <sheetView zoomScaleNormal="100" workbookViewId="0">
      <selection sqref="A1:G1"/>
    </sheetView>
  </sheetViews>
  <sheetFormatPr defaultColWidth="8.88671875" defaultRowHeight="14.4"/>
  <cols>
    <col min="1" max="1" width="19.6640625" customWidth="1"/>
    <col min="5" max="5" width="11.44140625" bestFit="1" customWidth="1"/>
  </cols>
  <sheetData>
    <row r="1" spans="1:7" ht="42" customHeight="1">
      <c r="A1" s="346" t="s">
        <v>379</v>
      </c>
      <c r="B1" s="346"/>
      <c r="C1" s="346"/>
      <c r="D1" s="346"/>
      <c r="E1" s="346"/>
      <c r="F1" s="346"/>
      <c r="G1" s="346"/>
    </row>
    <row r="3" spans="1:7" ht="32.25" customHeight="1">
      <c r="A3" s="351" t="s">
        <v>8</v>
      </c>
      <c r="B3" s="385" t="s">
        <v>380</v>
      </c>
      <c r="C3" s="385"/>
      <c r="D3" s="385"/>
      <c r="E3" s="385"/>
      <c r="F3" s="351" t="s">
        <v>381</v>
      </c>
      <c r="G3" s="351" t="s">
        <v>382</v>
      </c>
    </row>
    <row r="4" spans="1:7">
      <c r="A4" s="352"/>
      <c r="B4" s="414" t="s">
        <v>362</v>
      </c>
      <c r="C4" s="414"/>
      <c r="D4" s="414" t="s">
        <v>383</v>
      </c>
      <c r="E4" s="414"/>
      <c r="F4" s="352"/>
      <c r="G4" s="352"/>
    </row>
    <row r="5" spans="1:7">
      <c r="A5" s="353"/>
      <c r="B5" s="49" t="s">
        <v>77</v>
      </c>
      <c r="C5" s="49" t="s">
        <v>78</v>
      </c>
      <c r="D5" s="49" t="s">
        <v>77</v>
      </c>
      <c r="E5" s="49" t="s">
        <v>78</v>
      </c>
      <c r="F5" s="353"/>
      <c r="G5" s="353"/>
    </row>
    <row r="6" spans="1:7">
      <c r="A6" s="99" t="s">
        <v>13</v>
      </c>
      <c r="B6" s="18">
        <v>13153</v>
      </c>
      <c r="C6" s="19">
        <v>62.428212065119368</v>
      </c>
      <c r="D6" s="18">
        <v>7916</v>
      </c>
      <c r="E6" s="19">
        <v>37.571787934880632</v>
      </c>
      <c r="F6" s="18">
        <v>22272</v>
      </c>
      <c r="G6" s="19">
        <v>5.4014008620689653</v>
      </c>
    </row>
    <row r="7" spans="1:7">
      <c r="A7" s="99" t="s">
        <v>14</v>
      </c>
      <c r="B7" s="62">
        <v>425</v>
      </c>
      <c r="C7" s="19">
        <v>69.901315789473685</v>
      </c>
      <c r="D7" s="62">
        <v>183</v>
      </c>
      <c r="E7" s="19">
        <v>30.098684210526315</v>
      </c>
      <c r="F7" s="18">
        <v>648</v>
      </c>
      <c r="G7" s="19">
        <v>6.1728395061728394</v>
      </c>
    </row>
    <row r="8" spans="1:7">
      <c r="A8" s="99" t="s">
        <v>15</v>
      </c>
      <c r="B8" s="18">
        <v>33621</v>
      </c>
      <c r="C8" s="19">
        <v>59.213793832226699</v>
      </c>
      <c r="D8" s="18">
        <v>23158</v>
      </c>
      <c r="E8" s="19">
        <v>40.786206167773301</v>
      </c>
      <c r="F8" s="18">
        <v>58435</v>
      </c>
      <c r="G8" s="19">
        <v>3.568067083083768</v>
      </c>
    </row>
    <row r="9" spans="1:7">
      <c r="A9" s="99" t="s">
        <v>16</v>
      </c>
      <c r="B9" s="18">
        <v>3363</v>
      </c>
      <c r="C9" s="19">
        <v>72.79220779220779</v>
      </c>
      <c r="D9" s="62">
        <v>1257</v>
      </c>
      <c r="E9" s="19">
        <v>27.20779220779221</v>
      </c>
      <c r="F9" s="18">
        <v>4620</v>
      </c>
      <c r="G9" s="19">
        <v>0</v>
      </c>
    </row>
    <row r="10" spans="1:7">
      <c r="A10" s="99" t="s">
        <v>17</v>
      </c>
      <c r="B10" s="18">
        <v>2295</v>
      </c>
      <c r="C10" s="19">
        <v>68.507462686567166</v>
      </c>
      <c r="D10" s="62">
        <v>1055</v>
      </c>
      <c r="E10" s="19">
        <v>31.492537313432834</v>
      </c>
      <c r="F10" s="18">
        <v>3356</v>
      </c>
      <c r="G10" s="19">
        <v>0.17878426698450536</v>
      </c>
    </row>
    <row r="11" spans="1:7">
      <c r="A11" s="99" t="s">
        <v>18</v>
      </c>
      <c r="B11" s="18">
        <v>18367</v>
      </c>
      <c r="C11" s="19">
        <v>67.582882584538396</v>
      </c>
      <c r="D11" s="18">
        <v>8810</v>
      </c>
      <c r="E11" s="19">
        <v>32.417117415461604</v>
      </c>
      <c r="F11" s="18">
        <v>27193</v>
      </c>
      <c r="G11" s="19">
        <v>5.8838671716985994E-2</v>
      </c>
    </row>
    <row r="12" spans="1:7">
      <c r="A12" s="99" t="s">
        <v>19</v>
      </c>
      <c r="B12" s="18">
        <v>4461</v>
      </c>
      <c r="C12" s="19">
        <v>66.37405148043446</v>
      </c>
      <c r="D12" s="18">
        <v>2260</v>
      </c>
      <c r="E12" s="19">
        <v>33.62594851956554</v>
      </c>
      <c r="F12" s="18">
        <v>7080</v>
      </c>
      <c r="G12" s="19">
        <v>5.0706214689265536</v>
      </c>
    </row>
    <row r="13" spans="1:7">
      <c r="A13" s="99" t="s">
        <v>20</v>
      </c>
      <c r="B13" s="18">
        <v>4687</v>
      </c>
      <c r="C13" s="19">
        <v>71.875479220978377</v>
      </c>
      <c r="D13" s="18">
        <v>1834</v>
      </c>
      <c r="E13" s="19">
        <v>28.124520779021623</v>
      </c>
      <c r="F13" s="18">
        <v>6712</v>
      </c>
      <c r="G13" s="19">
        <v>2.8605482717520858</v>
      </c>
    </row>
    <row r="14" spans="1:7">
      <c r="A14" s="99" t="s">
        <v>21</v>
      </c>
      <c r="B14" s="18">
        <v>16904</v>
      </c>
      <c r="C14" s="19">
        <v>67.481037924151693</v>
      </c>
      <c r="D14" s="18">
        <v>8146</v>
      </c>
      <c r="E14" s="19">
        <v>32.5189620758483</v>
      </c>
      <c r="F14" s="18">
        <v>25050</v>
      </c>
      <c r="G14" s="19">
        <v>0</v>
      </c>
    </row>
    <row r="15" spans="1:7">
      <c r="A15" s="99" t="s">
        <v>22</v>
      </c>
      <c r="B15" s="18">
        <v>12832</v>
      </c>
      <c r="C15" s="19">
        <v>69.268556005398111</v>
      </c>
      <c r="D15" s="18">
        <v>5693</v>
      </c>
      <c r="E15" s="19">
        <v>30.731443994601886</v>
      </c>
      <c r="F15" s="18">
        <v>19863</v>
      </c>
      <c r="G15" s="19">
        <v>6.7361425766500531</v>
      </c>
    </row>
    <row r="16" spans="1:7">
      <c r="A16" s="99" t="s">
        <v>23</v>
      </c>
      <c r="B16" s="18">
        <v>3277</v>
      </c>
      <c r="C16" s="19">
        <v>70.961455175400616</v>
      </c>
      <c r="D16" s="18">
        <v>1341</v>
      </c>
      <c r="E16" s="19">
        <v>29.038544824599395</v>
      </c>
      <c r="F16" s="18">
        <v>4798</v>
      </c>
      <c r="G16" s="19">
        <v>4.1684035014589416</v>
      </c>
    </row>
    <row r="17" spans="1:8">
      <c r="A17" s="99" t="s">
        <v>24</v>
      </c>
      <c r="B17" s="18">
        <v>4512</v>
      </c>
      <c r="C17" s="19">
        <v>68.146805618486638</v>
      </c>
      <c r="D17" s="18">
        <v>2109</v>
      </c>
      <c r="E17" s="19">
        <v>31.853194381513365</v>
      </c>
      <c r="F17" s="18">
        <v>7097</v>
      </c>
      <c r="G17" s="19">
        <v>6.7070593208397904</v>
      </c>
    </row>
    <row r="18" spans="1:8">
      <c r="A18" s="99" t="s">
        <v>25</v>
      </c>
      <c r="B18" s="18">
        <v>19616</v>
      </c>
      <c r="C18" s="19">
        <v>71.406210185286298</v>
      </c>
      <c r="D18" s="18">
        <v>7855</v>
      </c>
      <c r="E18" s="19">
        <v>28.593789814713698</v>
      </c>
      <c r="F18" s="18">
        <v>27471</v>
      </c>
      <c r="G18" s="19">
        <v>28.593789814713698</v>
      </c>
    </row>
    <row r="19" spans="1:8">
      <c r="A19" s="99" t="s">
        <v>26</v>
      </c>
      <c r="B19" s="18">
        <v>4248</v>
      </c>
      <c r="C19" s="19">
        <v>65.71782178217822</v>
      </c>
      <c r="D19" s="18">
        <v>2216</v>
      </c>
      <c r="E19" s="19">
        <v>34.282178217821787</v>
      </c>
      <c r="F19" s="18">
        <v>6641</v>
      </c>
      <c r="G19" s="19">
        <v>2.7254931486221956</v>
      </c>
    </row>
    <row r="20" spans="1:8">
      <c r="A20" s="99" t="s">
        <v>27</v>
      </c>
      <c r="B20" s="18">
        <v>753</v>
      </c>
      <c r="C20" s="19">
        <v>72.543352601156073</v>
      </c>
      <c r="D20" s="18">
        <v>285</v>
      </c>
      <c r="E20" s="19">
        <v>27.456647398843931</v>
      </c>
      <c r="F20" s="18">
        <v>1038</v>
      </c>
      <c r="G20" s="19">
        <v>0</v>
      </c>
    </row>
    <row r="21" spans="1:8">
      <c r="A21" s="99" t="s">
        <v>28</v>
      </c>
      <c r="B21" s="18">
        <v>23034</v>
      </c>
      <c r="C21" s="19">
        <v>82.891895782352094</v>
      </c>
      <c r="D21" s="18">
        <v>4754</v>
      </c>
      <c r="E21" s="19">
        <v>17.108104217647906</v>
      </c>
      <c r="F21" s="18">
        <v>27788</v>
      </c>
      <c r="G21" s="19">
        <v>0</v>
      </c>
    </row>
    <row r="22" spans="1:8">
      <c r="A22" s="99" t="s">
        <v>29</v>
      </c>
      <c r="B22" s="18">
        <v>14092</v>
      </c>
      <c r="C22" s="19">
        <v>72.699133305819231</v>
      </c>
      <c r="D22" s="18">
        <v>5292</v>
      </c>
      <c r="E22" s="19">
        <v>27.300866694180769</v>
      </c>
      <c r="F22" s="18">
        <v>20315</v>
      </c>
      <c r="G22" s="19">
        <v>4.5828205759291158</v>
      </c>
    </row>
    <row r="23" spans="1:8">
      <c r="A23" s="99" t="s">
        <v>30</v>
      </c>
      <c r="B23" s="18">
        <v>2181</v>
      </c>
      <c r="C23" s="19">
        <v>73.016404419149652</v>
      </c>
      <c r="D23" s="18">
        <v>806</v>
      </c>
      <c r="E23" s="19">
        <v>26.983595580850348</v>
      </c>
      <c r="F23" s="18">
        <v>2987</v>
      </c>
      <c r="G23" s="19">
        <v>0</v>
      </c>
    </row>
    <row r="24" spans="1:8">
      <c r="A24" s="99" t="s">
        <v>31</v>
      </c>
      <c r="B24" s="18">
        <v>7223</v>
      </c>
      <c r="C24" s="19">
        <v>75.586019254918384</v>
      </c>
      <c r="D24" s="18">
        <v>2333</v>
      </c>
      <c r="E24" s="19">
        <v>24.413980745081624</v>
      </c>
      <c r="F24" s="18">
        <v>9658</v>
      </c>
      <c r="G24" s="19">
        <v>1.0561192793539036</v>
      </c>
    </row>
    <row r="25" spans="1:8">
      <c r="A25" s="99" t="s">
        <v>32</v>
      </c>
      <c r="B25" s="18">
        <v>19535</v>
      </c>
      <c r="C25" s="19">
        <v>71.111353791270787</v>
      </c>
      <c r="D25" s="18">
        <v>7936</v>
      </c>
      <c r="E25" s="19">
        <v>28.888646208729206</v>
      </c>
      <c r="F25" s="18">
        <v>28016</v>
      </c>
      <c r="G25" s="19">
        <v>1.9453169617361508</v>
      </c>
    </row>
    <row r="26" spans="1:8">
      <c r="A26" s="99" t="s">
        <v>33</v>
      </c>
      <c r="B26" s="18">
        <v>3722</v>
      </c>
      <c r="C26" s="19">
        <v>60.236284188379997</v>
      </c>
      <c r="D26" s="18">
        <v>2457</v>
      </c>
      <c r="E26" s="19">
        <v>39.763715811620003</v>
      </c>
      <c r="F26" s="18">
        <v>6179</v>
      </c>
      <c r="G26" s="19">
        <v>0</v>
      </c>
    </row>
    <row r="27" spans="1:8">
      <c r="A27" s="21" t="s">
        <v>34</v>
      </c>
      <c r="B27" s="22">
        <v>212301</v>
      </c>
      <c r="C27" s="23">
        <v>68.484856305061015</v>
      </c>
      <c r="D27" s="22">
        <v>97696</v>
      </c>
      <c r="E27" s="23">
        <v>31.515143694938985</v>
      </c>
      <c r="F27" s="22">
        <v>317217</v>
      </c>
      <c r="G27" s="23">
        <v>4.8953870694193569</v>
      </c>
    </row>
    <row r="32" spans="1:8">
      <c r="C32" s="107"/>
      <c r="D32" s="107"/>
      <c r="E32" s="107"/>
      <c r="F32" s="107"/>
      <c r="G32" s="107"/>
      <c r="H32" s="107"/>
    </row>
    <row r="33" spans="3:8">
      <c r="C33" s="107"/>
      <c r="D33" s="107"/>
      <c r="E33" s="107"/>
      <c r="F33" s="107"/>
      <c r="G33" s="107"/>
      <c r="H33" s="107"/>
    </row>
    <row r="34" spans="3:8">
      <c r="C34" s="107"/>
      <c r="D34" s="107"/>
      <c r="E34" s="107"/>
      <c r="F34" s="107"/>
      <c r="G34" s="107"/>
      <c r="H34" s="107"/>
    </row>
    <row r="35" spans="3:8">
      <c r="C35" s="107"/>
      <c r="D35" s="107"/>
      <c r="E35" s="107"/>
      <c r="F35" s="107"/>
      <c r="G35" s="107"/>
      <c r="H35" s="107"/>
    </row>
    <row r="36" spans="3:8">
      <c r="C36" s="107"/>
      <c r="D36" s="107"/>
      <c r="E36" s="107"/>
      <c r="F36" s="107"/>
      <c r="G36" s="107"/>
      <c r="H36" s="107"/>
    </row>
    <row r="37" spans="3:8">
      <c r="C37" s="107"/>
      <c r="D37" s="107"/>
      <c r="E37" s="107"/>
      <c r="F37" s="107"/>
      <c r="G37" s="107"/>
      <c r="H37" s="107"/>
    </row>
    <row r="38" spans="3:8">
      <c r="C38" s="107"/>
      <c r="D38" s="107"/>
      <c r="E38" s="107"/>
      <c r="F38" s="107"/>
      <c r="G38" s="107"/>
      <c r="H38" s="107"/>
    </row>
    <row r="39" spans="3:8">
      <c r="C39" s="107"/>
      <c r="D39" s="107"/>
      <c r="E39" s="107"/>
      <c r="F39" s="107"/>
      <c r="G39" s="107"/>
      <c r="H39" s="107"/>
    </row>
    <row r="40" spans="3:8">
      <c r="C40" s="107"/>
      <c r="D40" s="107"/>
      <c r="E40" s="107"/>
      <c r="F40" s="107"/>
      <c r="G40" s="107"/>
      <c r="H40" s="107"/>
    </row>
    <row r="41" spans="3:8">
      <c r="C41" s="107"/>
      <c r="D41" s="107"/>
      <c r="E41" s="107"/>
      <c r="F41" s="107"/>
      <c r="G41" s="107"/>
      <c r="H41" s="107"/>
    </row>
    <row r="42" spans="3:8">
      <c r="C42" s="107"/>
      <c r="D42" s="107"/>
      <c r="E42" s="107"/>
      <c r="F42" s="107"/>
      <c r="G42" s="107"/>
      <c r="H42" s="107"/>
    </row>
    <row r="43" spans="3:8">
      <c r="C43" s="107"/>
      <c r="D43" s="107"/>
      <c r="E43" s="107"/>
      <c r="F43" s="107"/>
      <c r="G43" s="107"/>
      <c r="H43" s="107"/>
    </row>
    <row r="44" spans="3:8">
      <c r="C44" s="107"/>
      <c r="D44" s="107"/>
      <c r="E44" s="107"/>
      <c r="F44" s="107"/>
      <c r="G44" s="107"/>
      <c r="H44" s="107"/>
    </row>
    <row r="45" spans="3:8">
      <c r="C45" s="107"/>
      <c r="D45" s="107"/>
      <c r="E45" s="107"/>
      <c r="F45" s="107"/>
      <c r="G45" s="107"/>
      <c r="H45" s="107"/>
    </row>
    <row r="46" spans="3:8">
      <c r="C46" s="107"/>
      <c r="D46" s="107"/>
      <c r="E46" s="107"/>
      <c r="F46" s="107"/>
      <c r="G46" s="107"/>
      <c r="H46" s="107"/>
    </row>
    <row r="47" spans="3:8">
      <c r="C47" s="107"/>
      <c r="D47" s="107"/>
      <c r="E47" s="107"/>
      <c r="F47" s="107"/>
      <c r="G47" s="107"/>
      <c r="H47" s="107"/>
    </row>
    <row r="48" spans="3:8">
      <c r="C48" s="107"/>
      <c r="D48" s="107"/>
      <c r="E48" s="107"/>
      <c r="F48" s="107"/>
      <c r="G48" s="107"/>
      <c r="H48" s="107"/>
    </row>
    <row r="49" spans="3:8">
      <c r="C49" s="107"/>
      <c r="D49" s="107"/>
      <c r="E49" s="107"/>
      <c r="F49" s="107"/>
      <c r="G49" s="107"/>
      <c r="H49" s="107"/>
    </row>
    <row r="50" spans="3:8">
      <c r="C50" s="107"/>
      <c r="D50" s="107"/>
      <c r="E50" s="107"/>
      <c r="F50" s="107"/>
      <c r="G50" s="107"/>
      <c r="H50" s="107"/>
    </row>
    <row r="51" spans="3:8">
      <c r="C51" s="107"/>
      <c r="D51" s="107"/>
      <c r="E51" s="107"/>
      <c r="F51" s="107"/>
      <c r="G51" s="107"/>
      <c r="H51" s="107"/>
    </row>
    <row r="52" spans="3:8">
      <c r="C52" s="107"/>
      <c r="D52" s="107"/>
      <c r="E52" s="107"/>
      <c r="F52" s="107"/>
      <c r="G52" s="107"/>
      <c r="H52" s="107"/>
    </row>
    <row r="53" spans="3:8">
      <c r="C53" s="107"/>
      <c r="D53" s="107"/>
      <c r="E53" s="107"/>
      <c r="F53" s="107"/>
      <c r="G53" s="107"/>
      <c r="H53" s="107"/>
    </row>
  </sheetData>
  <mergeCells count="7">
    <mergeCell ref="A1:G1"/>
    <mergeCell ref="A3:A5"/>
    <mergeCell ref="F3:F5"/>
    <mergeCell ref="G3:G5"/>
    <mergeCell ref="B3:E3"/>
    <mergeCell ref="B4:C4"/>
    <mergeCell ref="D4:E4"/>
  </mergeCells>
  <printOptions gridLines="1"/>
  <pageMargins left="0.7" right="0.7" top="0.75" bottom="0.75" header="0.5" footer="0.5"/>
  <pageSetup paperSize="9"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26"/>
  <sheetViews>
    <sheetView zoomScaleNormal="100" workbookViewId="0">
      <selection sqref="A1:C1"/>
    </sheetView>
  </sheetViews>
  <sheetFormatPr defaultColWidth="8.88671875" defaultRowHeight="14.4"/>
  <cols>
    <col min="1" max="1" width="20.109375" customWidth="1"/>
  </cols>
  <sheetData>
    <row r="1" spans="1:12" ht="30" customHeight="1">
      <c r="A1" s="346" t="s">
        <v>384</v>
      </c>
      <c r="B1" s="346"/>
      <c r="C1" s="346"/>
    </row>
    <row r="3" spans="1:12" ht="39.6">
      <c r="A3" s="56" t="s">
        <v>272</v>
      </c>
      <c r="B3" s="56" t="s">
        <v>385</v>
      </c>
      <c r="C3" s="56" t="s">
        <v>386</v>
      </c>
    </row>
    <row r="4" spans="1:12">
      <c r="A4" s="99" t="s">
        <v>13</v>
      </c>
      <c r="B4" s="19">
        <v>1.3</v>
      </c>
      <c r="C4" s="165">
        <v>341</v>
      </c>
    </row>
    <row r="5" spans="1:12">
      <c r="A5" s="99" t="s">
        <v>14</v>
      </c>
      <c r="B5" s="19">
        <v>1.4</v>
      </c>
      <c r="C5" s="165">
        <v>10</v>
      </c>
      <c r="J5" s="107"/>
      <c r="K5" s="107"/>
      <c r="L5" s="107"/>
    </row>
    <row r="6" spans="1:12">
      <c r="A6" s="99" t="s">
        <v>15</v>
      </c>
      <c r="B6" s="115">
        <v>1.5</v>
      </c>
      <c r="C6" s="18">
        <v>1001</v>
      </c>
      <c r="J6" s="107"/>
      <c r="K6" s="107"/>
      <c r="L6" s="107"/>
    </row>
    <row r="7" spans="1:12">
      <c r="A7" s="99" t="s">
        <v>16</v>
      </c>
      <c r="B7" s="19">
        <v>1.2</v>
      </c>
      <c r="C7" s="165">
        <v>61</v>
      </c>
      <c r="J7" s="107"/>
      <c r="K7" s="107"/>
      <c r="L7" s="107"/>
    </row>
    <row r="8" spans="1:12">
      <c r="A8" s="99" t="s">
        <v>17</v>
      </c>
      <c r="B8" s="19">
        <v>1.4</v>
      </c>
      <c r="C8" s="165">
        <v>55</v>
      </c>
      <c r="J8" s="107"/>
      <c r="K8" s="107"/>
      <c r="L8" s="107"/>
    </row>
    <row r="9" spans="1:12">
      <c r="A9" s="99" t="s">
        <v>18</v>
      </c>
      <c r="B9" s="19">
        <v>1.3</v>
      </c>
      <c r="C9" s="165">
        <v>430</v>
      </c>
      <c r="J9" s="107"/>
      <c r="K9" s="107"/>
      <c r="L9" s="107"/>
    </row>
    <row r="10" spans="1:12">
      <c r="A10" s="99" t="s">
        <v>19</v>
      </c>
      <c r="B10" s="19">
        <v>1.2</v>
      </c>
      <c r="C10" s="165">
        <v>94</v>
      </c>
      <c r="J10" s="107"/>
      <c r="K10" s="107"/>
      <c r="L10" s="107"/>
    </row>
    <row r="11" spans="1:12">
      <c r="A11" s="99" t="s">
        <v>20</v>
      </c>
      <c r="B11" s="19">
        <v>1.4</v>
      </c>
      <c r="C11" s="165">
        <v>117</v>
      </c>
      <c r="J11" s="107"/>
      <c r="K11" s="107"/>
      <c r="L11" s="107"/>
    </row>
    <row r="12" spans="1:12">
      <c r="A12" s="99" t="s">
        <v>21</v>
      </c>
      <c r="B12" s="19">
        <v>1.5</v>
      </c>
      <c r="C12" s="165">
        <v>434</v>
      </c>
      <c r="J12" s="107"/>
      <c r="K12" s="107"/>
      <c r="L12" s="107"/>
    </row>
    <row r="13" spans="1:12">
      <c r="A13" s="99" t="s">
        <v>22</v>
      </c>
      <c r="B13" s="19">
        <v>1.6</v>
      </c>
      <c r="C13" s="165">
        <v>360</v>
      </c>
      <c r="J13" s="107"/>
      <c r="K13" s="107"/>
      <c r="L13" s="107"/>
    </row>
    <row r="14" spans="1:12">
      <c r="A14" s="99" t="s">
        <v>23</v>
      </c>
      <c r="B14" s="19">
        <v>1.3</v>
      </c>
      <c r="C14" s="165">
        <v>73</v>
      </c>
      <c r="J14" s="107"/>
      <c r="K14" s="107"/>
      <c r="L14" s="107"/>
    </row>
    <row r="15" spans="1:12">
      <c r="A15" s="99" t="s">
        <v>24</v>
      </c>
      <c r="B15" s="19">
        <v>1.4</v>
      </c>
      <c r="C15" s="165">
        <v>119</v>
      </c>
      <c r="J15" s="107"/>
      <c r="K15" s="107"/>
      <c r="L15" s="107"/>
    </row>
    <row r="16" spans="1:12">
      <c r="A16" s="99" t="s">
        <v>25</v>
      </c>
      <c r="B16" s="19">
        <v>1.6</v>
      </c>
      <c r="C16" s="165">
        <v>576</v>
      </c>
      <c r="J16" s="107"/>
      <c r="K16" s="107"/>
      <c r="L16" s="107"/>
    </row>
    <row r="17" spans="1:12">
      <c r="A17" s="99" t="s">
        <v>26</v>
      </c>
      <c r="B17" s="19">
        <v>1.4</v>
      </c>
      <c r="C17" s="165">
        <v>118</v>
      </c>
      <c r="J17" s="107"/>
      <c r="K17" s="107"/>
      <c r="L17" s="107"/>
    </row>
    <row r="18" spans="1:12">
      <c r="A18" s="99" t="s">
        <v>27</v>
      </c>
      <c r="B18" s="19">
        <v>1.1000000000000001</v>
      </c>
      <c r="C18" s="165">
        <v>14</v>
      </c>
      <c r="J18" s="107"/>
      <c r="K18" s="107"/>
      <c r="L18" s="107"/>
    </row>
    <row r="19" spans="1:12">
      <c r="A19" s="99" t="s">
        <v>28</v>
      </c>
      <c r="B19" s="19">
        <v>1.6</v>
      </c>
      <c r="C19" s="165">
        <v>683</v>
      </c>
      <c r="J19" s="107"/>
      <c r="K19" s="107"/>
      <c r="L19" s="107"/>
    </row>
    <row r="20" spans="1:12">
      <c r="A20" s="99" t="s">
        <v>29</v>
      </c>
      <c r="B20" s="19">
        <v>1.7</v>
      </c>
      <c r="C20" s="165">
        <v>440</v>
      </c>
      <c r="J20" s="107"/>
      <c r="K20" s="107"/>
      <c r="L20" s="107"/>
    </row>
    <row r="21" spans="1:12">
      <c r="A21" s="99" t="s">
        <v>30</v>
      </c>
      <c r="B21" s="19">
        <v>1.1000000000000001</v>
      </c>
      <c r="C21" s="165">
        <v>39</v>
      </c>
      <c r="J21" s="107"/>
      <c r="K21" s="107"/>
      <c r="L21" s="107"/>
    </row>
    <row r="22" spans="1:12">
      <c r="A22" s="99" t="s">
        <v>31</v>
      </c>
      <c r="B22" s="19">
        <v>1.4</v>
      </c>
      <c r="C22" s="165">
        <v>177</v>
      </c>
      <c r="J22" s="107"/>
      <c r="K22" s="107"/>
      <c r="L22" s="107"/>
    </row>
    <row r="23" spans="1:12">
      <c r="A23" s="99" t="s">
        <v>32</v>
      </c>
      <c r="B23" s="19">
        <v>1.9</v>
      </c>
      <c r="C23" s="165">
        <v>685</v>
      </c>
      <c r="J23" s="107"/>
      <c r="K23" s="107"/>
      <c r="L23" s="107"/>
    </row>
    <row r="24" spans="1:12">
      <c r="A24" s="99" t="s">
        <v>33</v>
      </c>
      <c r="B24" s="19">
        <v>1.4</v>
      </c>
      <c r="C24" s="165">
        <v>111</v>
      </c>
      <c r="J24" s="107"/>
      <c r="K24" s="107"/>
      <c r="L24" s="107"/>
    </row>
    <row r="25" spans="1:12">
      <c r="A25" s="21" t="s">
        <v>34</v>
      </c>
      <c r="B25" s="166">
        <v>1.5058988222643801</v>
      </c>
      <c r="C25" s="22">
        <v>5938</v>
      </c>
      <c r="J25" s="107"/>
      <c r="K25" s="107"/>
      <c r="L25" s="107"/>
    </row>
    <row r="26" spans="1:12">
      <c r="J26" s="107"/>
      <c r="K26" s="107"/>
      <c r="L26" s="107"/>
    </row>
  </sheetData>
  <mergeCells count="1">
    <mergeCell ref="A1:C1"/>
  </mergeCells>
  <printOptions gridLines="1"/>
  <pageMargins left="0.7" right="0.7" top="0.75" bottom="0.75" header="0.5" footer="0.5"/>
  <pageSetup paperSize="9"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K76"/>
  <sheetViews>
    <sheetView zoomScaleNormal="100" workbookViewId="0">
      <selection sqref="A1:H1"/>
    </sheetView>
  </sheetViews>
  <sheetFormatPr defaultColWidth="8.88671875" defaultRowHeight="14.4"/>
  <cols>
    <col min="1" max="1" width="20.88671875" customWidth="1"/>
  </cols>
  <sheetData>
    <row r="1" spans="1:8" ht="28.5" customHeight="1">
      <c r="A1" s="346" t="s">
        <v>387</v>
      </c>
      <c r="B1" s="346"/>
      <c r="C1" s="346"/>
      <c r="D1" s="346"/>
      <c r="E1" s="346"/>
      <c r="F1" s="346"/>
      <c r="G1" s="346"/>
      <c r="H1" s="346"/>
    </row>
    <row r="3" spans="1:8" ht="22.5" customHeight="1">
      <c r="A3" s="348" t="s">
        <v>8</v>
      </c>
      <c r="B3" s="363" t="s">
        <v>388</v>
      </c>
      <c r="C3" s="363"/>
      <c r="D3" s="363"/>
      <c r="E3" s="363"/>
      <c r="F3" s="363"/>
      <c r="G3" s="348" t="s">
        <v>67</v>
      </c>
      <c r="H3" s="348" t="s">
        <v>382</v>
      </c>
    </row>
    <row r="4" spans="1:8">
      <c r="A4" s="349"/>
      <c r="B4" s="48" t="s">
        <v>127</v>
      </c>
      <c r="C4" s="48" t="s">
        <v>128</v>
      </c>
      <c r="D4" s="48" t="s">
        <v>129</v>
      </c>
      <c r="E4" s="48" t="s">
        <v>130</v>
      </c>
      <c r="F4" s="48" t="s">
        <v>389</v>
      </c>
      <c r="G4" s="349"/>
      <c r="H4" s="349"/>
    </row>
    <row r="5" spans="1:8">
      <c r="A5" s="99" t="s">
        <v>13</v>
      </c>
      <c r="B5" s="318">
        <v>1.4598540145985401</v>
      </c>
      <c r="C5" s="318">
        <v>1.059716454246026</v>
      </c>
      <c r="D5" s="318">
        <v>1.3373412674069076</v>
      </c>
      <c r="E5" s="318">
        <v>1.9183673469387756</v>
      </c>
      <c r="F5" s="318">
        <v>1.3180272108843538</v>
      </c>
      <c r="G5" s="316">
        <v>25872</v>
      </c>
      <c r="H5" s="318"/>
    </row>
    <row r="6" spans="1:8">
      <c r="A6" s="99" t="s">
        <v>14</v>
      </c>
      <c r="B6" s="320"/>
      <c r="C6" s="320">
        <v>1.3953488372093024</v>
      </c>
      <c r="D6" s="320">
        <v>1.3071895424836601</v>
      </c>
      <c r="E6" s="320">
        <v>1.9230769230769231</v>
      </c>
      <c r="F6" s="320">
        <v>1.3698630136986301</v>
      </c>
      <c r="G6" s="316">
        <v>730</v>
      </c>
      <c r="H6" s="320"/>
    </row>
    <row r="7" spans="1:8">
      <c r="A7" s="99" t="s">
        <v>15</v>
      </c>
      <c r="B7" s="320">
        <v>0.83798882681564246</v>
      </c>
      <c r="C7" s="320">
        <v>1.1200581219349761</v>
      </c>
      <c r="D7" s="320">
        <v>1.5169273768200875</v>
      </c>
      <c r="E7" s="320">
        <v>1.9821605550049552</v>
      </c>
      <c r="F7" s="320">
        <v>1.4654427803885399</v>
      </c>
      <c r="G7" s="316">
        <v>68307</v>
      </c>
      <c r="H7" s="320"/>
    </row>
    <row r="8" spans="1:8">
      <c r="A8" s="99" t="s">
        <v>16</v>
      </c>
      <c r="B8" s="320"/>
      <c r="C8" s="320">
        <v>1.1145510835913313</v>
      </c>
      <c r="D8" s="320">
        <v>1.2361743656473649</v>
      </c>
      <c r="E8" s="320">
        <v>1.2254901960784315</v>
      </c>
      <c r="F8" s="320">
        <v>1.1890838206627681</v>
      </c>
      <c r="G8" s="316">
        <v>5130</v>
      </c>
      <c r="H8" s="320"/>
    </row>
    <row r="9" spans="1:8">
      <c r="A9" s="99" t="s">
        <v>17</v>
      </c>
      <c r="B9" s="320"/>
      <c r="C9" s="320">
        <v>1.2025901942645698</v>
      </c>
      <c r="D9" s="320">
        <v>1.3988808952837728</v>
      </c>
      <c r="E9" s="320">
        <v>2.0467836257309941</v>
      </c>
      <c r="F9" s="320">
        <v>1.394169835234474</v>
      </c>
      <c r="G9" s="316">
        <v>3945</v>
      </c>
      <c r="H9" s="320"/>
    </row>
    <row r="10" spans="1:8">
      <c r="A10" s="99" t="s">
        <v>18</v>
      </c>
      <c r="B10" s="320">
        <v>0</v>
      </c>
      <c r="C10" s="320">
        <v>1.0461014475124681</v>
      </c>
      <c r="D10" s="320">
        <v>1.3762583280649709</v>
      </c>
      <c r="E10" s="320">
        <v>1.8844609206054992</v>
      </c>
      <c r="F10" s="320">
        <v>1.3366906027542043</v>
      </c>
      <c r="G10" s="316">
        <v>32169</v>
      </c>
      <c r="H10" s="320"/>
    </row>
    <row r="11" spans="1:8">
      <c r="A11" s="99" t="s">
        <v>19</v>
      </c>
      <c r="B11" s="320"/>
      <c r="C11" s="320">
        <v>0.90261282660332542</v>
      </c>
      <c r="D11" s="320">
        <v>1.2679276657659531</v>
      </c>
      <c r="E11" s="320">
        <v>1.8300653594771243</v>
      </c>
      <c r="F11" s="320">
        <v>1.2198287049052685</v>
      </c>
      <c r="G11" s="316">
        <v>7706</v>
      </c>
      <c r="H11" s="320"/>
    </row>
    <row r="12" spans="1:8">
      <c r="A12" s="99" t="s">
        <v>20</v>
      </c>
      <c r="B12" s="320"/>
      <c r="C12" s="320">
        <v>0.92464170134073043</v>
      </c>
      <c r="D12" s="320">
        <v>1.455260570304818</v>
      </c>
      <c r="E12" s="320">
        <v>2.7744270205066344</v>
      </c>
      <c r="F12" s="320">
        <v>1.4389374000737916</v>
      </c>
      <c r="G12" s="316">
        <v>8131</v>
      </c>
      <c r="H12" s="320"/>
    </row>
    <row r="13" spans="1:8">
      <c r="A13" s="99" t="s">
        <v>21</v>
      </c>
      <c r="B13" s="320">
        <v>0.72992700729927007</v>
      </c>
      <c r="C13" s="320">
        <v>1.0422027792074111</v>
      </c>
      <c r="D13" s="320">
        <v>1.5017714557664852</v>
      </c>
      <c r="E13" s="320">
        <v>2.1888271806599149</v>
      </c>
      <c r="F13" s="320">
        <v>1.4509712146033231</v>
      </c>
      <c r="G13" s="316">
        <v>29911</v>
      </c>
      <c r="H13" s="320">
        <v>0.2304147465437788</v>
      </c>
    </row>
    <row r="14" spans="1:8">
      <c r="A14" s="99" t="s">
        <v>22</v>
      </c>
      <c r="B14" s="320"/>
      <c r="C14" s="320">
        <v>0.94848428491724013</v>
      </c>
      <c r="D14" s="320">
        <v>1.7829086686249063</v>
      </c>
      <c r="E14" s="320">
        <v>1.8202943454686291</v>
      </c>
      <c r="F14" s="320">
        <v>1.5845767859500859</v>
      </c>
      <c r="G14" s="316">
        <v>22719</v>
      </c>
      <c r="H14" s="320"/>
    </row>
    <row r="15" spans="1:8">
      <c r="A15" s="99" t="s">
        <v>23</v>
      </c>
      <c r="B15" s="320"/>
      <c r="C15" s="320">
        <v>0.83565459610027859</v>
      </c>
      <c r="D15" s="320">
        <v>1.3035921205098495</v>
      </c>
      <c r="E15" s="320">
        <v>2.4311183144246353</v>
      </c>
      <c r="F15" s="320">
        <v>1.3148414985590777</v>
      </c>
      <c r="G15" s="316">
        <v>5552</v>
      </c>
      <c r="H15" s="320"/>
    </row>
    <row r="16" spans="1:8">
      <c r="A16" s="99" t="s">
        <v>24</v>
      </c>
      <c r="B16" s="320"/>
      <c r="C16" s="320">
        <v>1.0546500479386385</v>
      </c>
      <c r="D16" s="320">
        <v>1.4632405424696646</v>
      </c>
      <c r="E16" s="320">
        <v>1.583949313621964</v>
      </c>
      <c r="F16" s="320">
        <v>1.3646788990825689</v>
      </c>
      <c r="G16" s="316">
        <v>8720</v>
      </c>
      <c r="H16" s="320"/>
    </row>
    <row r="17" spans="1:8">
      <c r="A17" s="99" t="s">
        <v>25</v>
      </c>
      <c r="B17" s="320">
        <v>0</v>
      </c>
      <c r="C17" s="320">
        <v>1.1018283085119265</v>
      </c>
      <c r="D17" s="320">
        <v>1.6157610529868378</v>
      </c>
      <c r="E17" s="320">
        <v>2.1406086044071353</v>
      </c>
      <c r="F17" s="320">
        <v>1.5586945932781295</v>
      </c>
      <c r="G17" s="316">
        <v>36954</v>
      </c>
      <c r="H17" s="320"/>
    </row>
    <row r="18" spans="1:8">
      <c r="A18" s="99" t="s">
        <v>26</v>
      </c>
      <c r="B18" s="320"/>
      <c r="C18" s="320">
        <v>0.96251266464032426</v>
      </c>
      <c r="D18" s="320">
        <v>1.5570934256055362</v>
      </c>
      <c r="E18" s="320">
        <v>1.7801047120418849</v>
      </c>
      <c r="F18" s="320">
        <v>1.4407814407814408</v>
      </c>
      <c r="G18" s="316">
        <v>8190</v>
      </c>
      <c r="H18" s="320"/>
    </row>
    <row r="19" spans="1:8">
      <c r="A19" s="99" t="s">
        <v>27</v>
      </c>
      <c r="B19" s="320"/>
      <c r="C19" s="320">
        <v>0.55096418732782371</v>
      </c>
      <c r="D19" s="320">
        <v>0.87173100871731013</v>
      </c>
      <c r="E19" s="320">
        <v>2.7397260273972601</v>
      </c>
      <c r="F19" s="320">
        <v>1.0550113036925395</v>
      </c>
      <c r="G19" s="316">
        <v>1327</v>
      </c>
      <c r="H19" s="320"/>
    </row>
    <row r="20" spans="1:8">
      <c r="A20" s="99" t="s">
        <v>28</v>
      </c>
      <c r="B20" s="320">
        <v>0.17391304347826086</v>
      </c>
      <c r="C20" s="320">
        <v>1.1157156518967166</v>
      </c>
      <c r="D20" s="320">
        <v>1.6943291839557399</v>
      </c>
      <c r="E20" s="320">
        <v>2.6976495726495728</v>
      </c>
      <c r="F20" s="320">
        <v>1.5917777570616201</v>
      </c>
      <c r="G20" s="316">
        <v>42908</v>
      </c>
      <c r="H20" s="320"/>
    </row>
    <row r="21" spans="1:8">
      <c r="A21" s="99" t="s">
        <v>29</v>
      </c>
      <c r="B21" s="320">
        <v>0.64724919093851141</v>
      </c>
      <c r="C21" s="320">
        <v>1.0476463834672789</v>
      </c>
      <c r="D21" s="320">
        <v>1.7273061374494671</v>
      </c>
      <c r="E21" s="320">
        <v>3.1427489587277551</v>
      </c>
      <c r="F21" s="320">
        <v>1.6765736930345985</v>
      </c>
      <c r="G21" s="316">
        <v>26244</v>
      </c>
      <c r="H21" s="320"/>
    </row>
    <row r="22" spans="1:8">
      <c r="A22" s="99" t="s">
        <v>30</v>
      </c>
      <c r="B22" s="320"/>
      <c r="C22" s="320">
        <v>0.57670126874279126</v>
      </c>
      <c r="D22" s="320">
        <v>1.3180272108843538</v>
      </c>
      <c r="E22" s="320">
        <v>0.75757575757575757</v>
      </c>
      <c r="F22" s="320">
        <v>1.0726072607260726</v>
      </c>
      <c r="G22" s="316">
        <v>3636</v>
      </c>
      <c r="H22" s="320"/>
    </row>
    <row r="23" spans="1:8">
      <c r="A23" s="99" t="s">
        <v>31</v>
      </c>
      <c r="B23" s="320">
        <v>0.91743119266055051</v>
      </c>
      <c r="C23" s="320">
        <v>1.2202043132803633</v>
      </c>
      <c r="D23" s="320">
        <v>1.4515496273048254</v>
      </c>
      <c r="E23" s="320">
        <v>1.9080659150043366</v>
      </c>
      <c r="F23" s="320">
        <v>1.4236306603394193</v>
      </c>
      <c r="G23" s="316">
        <v>12433</v>
      </c>
      <c r="H23" s="320"/>
    </row>
    <row r="24" spans="1:8">
      <c r="A24" s="99" t="s">
        <v>32</v>
      </c>
      <c r="B24" s="320">
        <v>0.74165636588380723</v>
      </c>
      <c r="C24" s="320">
        <v>1.1763688262261049</v>
      </c>
      <c r="D24" s="320">
        <v>2.0354315868827744</v>
      </c>
      <c r="E24" s="320">
        <v>3.6864828960478246</v>
      </c>
      <c r="F24" s="320">
        <v>1.8712779325793585</v>
      </c>
      <c r="G24" s="316">
        <v>36606</v>
      </c>
      <c r="H24" s="320"/>
    </row>
    <row r="25" spans="1:8">
      <c r="A25" s="99" t="s">
        <v>33</v>
      </c>
      <c r="B25" s="320">
        <v>0</v>
      </c>
      <c r="C25" s="320">
        <v>0.93131548311990686</v>
      </c>
      <c r="D25" s="320">
        <v>1.376796922453938</v>
      </c>
      <c r="E25" s="320">
        <v>2.2108843537414966</v>
      </c>
      <c r="F25" s="320">
        <v>1.407022436303714</v>
      </c>
      <c r="G25" s="316">
        <v>7889</v>
      </c>
      <c r="H25" s="320">
        <v>0.90090090090090091</v>
      </c>
    </row>
    <row r="26" spans="1:8">
      <c r="A26" s="21" t="s">
        <v>34</v>
      </c>
      <c r="B26" s="321">
        <v>0.61087354917532077</v>
      </c>
      <c r="C26" s="321">
        <v>1.0739787526365694</v>
      </c>
      <c r="D26" s="321">
        <v>1.5706215144904452</v>
      </c>
      <c r="E26" s="321">
        <v>2.2583044124938025</v>
      </c>
      <c r="F26" s="321">
        <v>1.5029905411322799</v>
      </c>
      <c r="G26" s="317">
        <v>395079</v>
      </c>
      <c r="H26" s="321">
        <v>3.3681374200067365E-2</v>
      </c>
    </row>
    <row r="31" spans="1:8">
      <c r="B31" s="152"/>
      <c r="C31" s="152"/>
      <c r="D31" s="152"/>
      <c r="E31" s="152"/>
      <c r="F31" s="152"/>
      <c r="G31" s="169"/>
      <c r="H31" s="152"/>
    </row>
    <row r="32" spans="1:8">
      <c r="B32" s="152"/>
      <c r="C32" s="152"/>
      <c r="D32" s="152"/>
      <c r="E32" s="152"/>
      <c r="F32" s="152"/>
      <c r="G32" s="169"/>
      <c r="H32" s="152"/>
    </row>
    <row r="33" spans="2:8">
      <c r="B33" s="152"/>
      <c r="C33" s="152"/>
      <c r="D33" s="152"/>
      <c r="E33" s="152"/>
      <c r="F33" s="152"/>
      <c r="G33" s="169"/>
      <c r="H33" s="152"/>
    </row>
    <row r="34" spans="2:8">
      <c r="B34" s="152"/>
      <c r="C34" s="152"/>
      <c r="D34" s="152"/>
      <c r="E34" s="152"/>
      <c r="F34" s="152"/>
      <c r="G34" s="169"/>
      <c r="H34" s="152"/>
    </row>
    <row r="35" spans="2:8">
      <c r="B35" s="152"/>
      <c r="C35" s="152"/>
      <c r="D35" s="152"/>
      <c r="E35" s="152"/>
      <c r="F35" s="152"/>
      <c r="G35" s="169"/>
      <c r="H35" s="152"/>
    </row>
    <row r="36" spans="2:8">
      <c r="B36" s="152"/>
      <c r="C36" s="152"/>
      <c r="D36" s="152"/>
      <c r="E36" s="152"/>
      <c r="F36" s="152"/>
      <c r="G36" s="169"/>
      <c r="H36" s="152"/>
    </row>
    <row r="37" spans="2:8">
      <c r="B37" s="152"/>
      <c r="C37" s="152"/>
      <c r="D37" s="152"/>
      <c r="E37" s="152"/>
      <c r="F37" s="152"/>
      <c r="G37" s="169"/>
      <c r="H37" s="152"/>
    </row>
    <row r="38" spans="2:8">
      <c r="B38" s="152"/>
      <c r="C38" s="152"/>
      <c r="D38" s="152"/>
      <c r="E38" s="152"/>
      <c r="F38" s="152"/>
      <c r="G38" s="169"/>
      <c r="H38" s="152"/>
    </row>
    <row r="39" spans="2:8">
      <c r="B39" s="152"/>
      <c r="C39" s="152"/>
      <c r="D39" s="152"/>
      <c r="E39" s="152"/>
      <c r="F39" s="152"/>
      <c r="G39" s="169"/>
      <c r="H39" s="152"/>
    </row>
    <row r="40" spans="2:8">
      <c r="B40" s="152"/>
      <c r="C40" s="152"/>
      <c r="D40" s="152"/>
      <c r="E40" s="152"/>
      <c r="F40" s="152"/>
      <c r="G40" s="169"/>
      <c r="H40" s="152"/>
    </row>
    <row r="41" spans="2:8">
      <c r="B41" s="152"/>
      <c r="C41" s="152"/>
      <c r="D41" s="152"/>
      <c r="E41" s="152"/>
      <c r="F41" s="152"/>
      <c r="G41" s="169"/>
      <c r="H41" s="152"/>
    </row>
    <row r="42" spans="2:8">
      <c r="B42" s="152"/>
      <c r="C42" s="152"/>
      <c r="D42" s="152"/>
      <c r="E42" s="152"/>
      <c r="F42" s="152"/>
      <c r="G42" s="169"/>
      <c r="H42" s="152"/>
    </row>
    <row r="43" spans="2:8">
      <c r="B43" s="152"/>
      <c r="C43" s="152"/>
      <c r="D43" s="152"/>
      <c r="E43" s="152"/>
      <c r="F43" s="152"/>
      <c r="G43" s="169"/>
      <c r="H43" s="152"/>
    </row>
    <row r="44" spans="2:8">
      <c r="B44" s="152"/>
      <c r="C44" s="152"/>
      <c r="D44" s="152"/>
      <c r="E44" s="152"/>
      <c r="F44" s="152"/>
      <c r="G44" s="169"/>
      <c r="H44" s="152"/>
    </row>
    <row r="45" spans="2:8">
      <c r="B45" s="152"/>
      <c r="C45" s="152"/>
      <c r="D45" s="152"/>
      <c r="E45" s="152"/>
      <c r="F45" s="152"/>
      <c r="G45" s="169"/>
      <c r="H45" s="152"/>
    </row>
    <row r="46" spans="2:8">
      <c r="B46" s="152"/>
      <c r="C46" s="152"/>
      <c r="D46" s="152"/>
      <c r="E46" s="152"/>
      <c r="F46" s="152"/>
      <c r="G46" s="169"/>
      <c r="H46" s="152"/>
    </row>
    <row r="47" spans="2:8">
      <c r="B47" s="152"/>
      <c r="C47" s="152"/>
      <c r="D47" s="152"/>
      <c r="E47" s="152"/>
      <c r="F47" s="152"/>
      <c r="G47" s="169"/>
      <c r="H47" s="152"/>
    </row>
    <row r="48" spans="2:8">
      <c r="B48" s="152"/>
      <c r="C48" s="152"/>
      <c r="D48" s="152"/>
      <c r="E48" s="152"/>
      <c r="F48" s="152"/>
      <c r="G48" s="169"/>
      <c r="H48" s="152"/>
    </row>
    <row r="49" spans="2:11">
      <c r="B49" s="152"/>
      <c r="C49" s="152"/>
      <c r="D49" s="152"/>
      <c r="E49" s="152"/>
      <c r="F49" s="152"/>
      <c r="G49" s="169"/>
      <c r="H49" s="152"/>
    </row>
    <row r="50" spans="2:11">
      <c r="B50" s="152"/>
      <c r="C50" s="152"/>
      <c r="D50" s="152"/>
      <c r="E50" s="152"/>
      <c r="F50" s="152"/>
      <c r="G50" s="169"/>
      <c r="H50" s="152"/>
    </row>
    <row r="51" spans="2:11">
      <c r="B51" s="152"/>
      <c r="C51" s="152"/>
      <c r="D51" s="152"/>
      <c r="E51" s="152"/>
      <c r="F51" s="152"/>
      <c r="G51" s="169"/>
      <c r="H51" s="152"/>
    </row>
    <row r="52" spans="2:11">
      <c r="B52" s="164"/>
      <c r="C52" s="164"/>
      <c r="D52" s="164"/>
      <c r="E52" s="164"/>
      <c r="F52" s="164"/>
      <c r="G52" s="170"/>
      <c r="H52" s="164"/>
    </row>
    <row r="55" spans="2:11">
      <c r="J55" s="107"/>
      <c r="K55" s="107"/>
    </row>
    <row r="56" spans="2:11">
      <c r="J56" s="107"/>
      <c r="K56" s="107"/>
    </row>
    <row r="57" spans="2:11">
      <c r="J57" s="107"/>
      <c r="K57" s="107"/>
    </row>
    <row r="58" spans="2:11">
      <c r="J58" s="107"/>
      <c r="K58" s="107"/>
    </row>
    <row r="59" spans="2:11">
      <c r="J59" s="107"/>
      <c r="K59" s="107"/>
    </row>
    <row r="60" spans="2:11">
      <c r="J60" s="107"/>
      <c r="K60" s="107"/>
    </row>
    <row r="61" spans="2:11">
      <c r="J61" s="107"/>
      <c r="K61" s="107"/>
    </row>
    <row r="62" spans="2:11">
      <c r="J62" s="107"/>
      <c r="K62" s="107"/>
    </row>
    <row r="63" spans="2:11">
      <c r="J63" s="107"/>
      <c r="K63" s="107"/>
    </row>
    <row r="64" spans="2:11">
      <c r="J64" s="107"/>
      <c r="K64" s="107"/>
    </row>
    <row r="65" spans="10:11">
      <c r="J65" s="107"/>
      <c r="K65" s="107"/>
    </row>
    <row r="66" spans="10:11">
      <c r="J66" s="107"/>
      <c r="K66" s="107"/>
    </row>
    <row r="67" spans="10:11">
      <c r="J67" s="107"/>
      <c r="K67" s="107"/>
    </row>
    <row r="68" spans="10:11">
      <c r="J68" s="107"/>
      <c r="K68" s="107"/>
    </row>
    <row r="69" spans="10:11">
      <c r="J69" s="107"/>
      <c r="K69" s="107"/>
    </row>
    <row r="70" spans="10:11">
      <c r="J70" s="107"/>
      <c r="K70" s="107"/>
    </row>
    <row r="71" spans="10:11">
      <c r="J71" s="107"/>
      <c r="K71" s="107"/>
    </row>
    <row r="72" spans="10:11">
      <c r="J72" s="107"/>
      <c r="K72" s="107"/>
    </row>
    <row r="73" spans="10:11">
      <c r="J73" s="107"/>
      <c r="K73" s="107"/>
    </row>
    <row r="74" spans="10:11">
      <c r="J74" s="107"/>
      <c r="K74" s="107"/>
    </row>
    <row r="75" spans="10:11">
      <c r="J75" s="107"/>
      <c r="K75" s="107"/>
    </row>
    <row r="76" spans="10:11">
      <c r="J76" s="107"/>
      <c r="K76" s="107"/>
    </row>
  </sheetData>
  <mergeCells count="5">
    <mergeCell ref="A1:H1"/>
    <mergeCell ref="A3:A4"/>
    <mergeCell ref="G3:G4"/>
    <mergeCell ref="H3:H4"/>
    <mergeCell ref="B3:F3"/>
  </mergeCells>
  <printOptions gridLines="1"/>
  <pageMargins left="0.7" right="0.7" top="0.75" bottom="0.75" header="0.5" footer="0.5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18"/>
  <sheetViews>
    <sheetView zoomScaleNormal="100" workbookViewId="0">
      <selection sqref="A1:F1"/>
    </sheetView>
  </sheetViews>
  <sheetFormatPr defaultColWidth="8.88671875" defaultRowHeight="14.4"/>
  <sheetData>
    <row r="1" spans="1:13" ht="45" customHeight="1">
      <c r="A1" s="346" t="s">
        <v>390</v>
      </c>
      <c r="B1" s="346"/>
      <c r="C1" s="346"/>
      <c r="D1" s="346"/>
      <c r="E1" s="346"/>
      <c r="F1" s="346"/>
    </row>
    <row r="3" spans="1:13">
      <c r="A3" s="395" t="s">
        <v>391</v>
      </c>
      <c r="B3" s="354" t="s">
        <v>135</v>
      </c>
      <c r="C3" s="354"/>
      <c r="D3" s="354"/>
      <c r="E3" s="354"/>
      <c r="F3" s="395" t="s">
        <v>34</v>
      </c>
    </row>
    <row r="4" spans="1:13">
      <c r="A4" s="396"/>
      <c r="B4" s="49" t="s">
        <v>127</v>
      </c>
      <c r="C4" s="49" t="s">
        <v>128</v>
      </c>
      <c r="D4" s="49" t="s">
        <v>129</v>
      </c>
      <c r="E4" s="49" t="s">
        <v>130</v>
      </c>
      <c r="F4" s="396"/>
    </row>
    <row r="5" spans="1:13">
      <c r="A5" s="99" t="s">
        <v>392</v>
      </c>
      <c r="B5" s="63">
        <v>0.554016620498615</v>
      </c>
      <c r="C5" s="63">
        <v>1.0114297407115087</v>
      </c>
      <c r="D5" s="63">
        <v>1.3369493209672076</v>
      </c>
      <c r="E5" s="63">
        <v>1.4725013147333166</v>
      </c>
      <c r="F5" s="63">
        <v>1.2559807052995242</v>
      </c>
    </row>
    <row r="6" spans="1:13">
      <c r="A6" s="99" t="s">
        <v>393</v>
      </c>
      <c r="B6" s="167">
        <v>16.666666666666664</v>
      </c>
      <c r="C6" s="167">
        <v>9.7457627118644066</v>
      </c>
      <c r="D6" s="167">
        <v>10.004631773969431</v>
      </c>
      <c r="E6" s="167">
        <v>8.9682915286322764</v>
      </c>
      <c r="F6" s="167">
        <v>9.608478584566873</v>
      </c>
    </row>
    <row r="7" spans="1:13">
      <c r="A7" s="21" t="s">
        <v>34</v>
      </c>
      <c r="B7" s="168">
        <v>0.58371735791090629</v>
      </c>
      <c r="C7" s="168">
        <v>1.0712730439831615</v>
      </c>
      <c r="D7" s="168">
        <v>1.563325362806808</v>
      </c>
      <c r="E7" s="168">
        <v>2.257464998141494</v>
      </c>
      <c r="F7" s="168">
        <v>1.4974350664148155</v>
      </c>
    </row>
    <row r="9" spans="1:13">
      <c r="A9" s="24"/>
    </row>
    <row r="12" spans="1:13">
      <c r="I12" s="41"/>
      <c r="J12" s="41"/>
      <c r="K12" s="41"/>
      <c r="L12" s="41"/>
      <c r="M12" s="41"/>
    </row>
    <row r="13" spans="1:13">
      <c r="I13" s="41"/>
      <c r="J13" s="41"/>
      <c r="K13" s="41"/>
      <c r="L13" s="41"/>
      <c r="M13" s="41"/>
    </row>
    <row r="14" spans="1:13">
      <c r="I14" s="41"/>
      <c r="J14" s="41"/>
      <c r="K14" s="41"/>
      <c r="L14" s="41"/>
      <c r="M14" s="41"/>
    </row>
    <row r="18" spans="7:8">
      <c r="G18" s="107"/>
      <c r="H18" s="107"/>
    </row>
  </sheetData>
  <mergeCells count="4">
    <mergeCell ref="A1:F1"/>
    <mergeCell ref="A3:A4"/>
    <mergeCell ref="F3:F4"/>
    <mergeCell ref="B3:E3"/>
  </mergeCells>
  <printOptions gridLines="1"/>
  <pageMargins left="0.7" right="0.7" top="0.75" bottom="0.75" header="0.5" footer="0.5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11"/>
  <sheetViews>
    <sheetView zoomScaleNormal="100" workbookViewId="0">
      <selection sqref="A1:G1"/>
    </sheetView>
  </sheetViews>
  <sheetFormatPr defaultColWidth="8.88671875" defaultRowHeight="14.4"/>
  <cols>
    <col min="1" max="1" width="24.109375" customWidth="1"/>
    <col min="3" max="3" width="9.44140625" bestFit="1" customWidth="1"/>
    <col min="5" max="5" width="9.44140625" bestFit="1" customWidth="1"/>
    <col min="7" max="7" width="9.44140625" bestFit="1" customWidth="1"/>
  </cols>
  <sheetData>
    <row r="1" spans="1:7" ht="21.75" customHeight="1">
      <c r="A1" s="346" t="s">
        <v>394</v>
      </c>
      <c r="B1" s="346"/>
      <c r="C1" s="346"/>
      <c r="D1" s="346"/>
      <c r="E1" s="346"/>
      <c r="F1" s="346"/>
      <c r="G1" s="346"/>
    </row>
    <row r="3" spans="1:7">
      <c r="A3" s="351" t="s">
        <v>125</v>
      </c>
      <c r="B3" s="385" t="s">
        <v>395</v>
      </c>
      <c r="C3" s="385"/>
      <c r="D3" s="385"/>
      <c r="E3" s="385"/>
      <c r="F3" s="351" t="s">
        <v>396</v>
      </c>
      <c r="G3" s="351"/>
    </row>
    <row r="4" spans="1:7">
      <c r="A4" s="352"/>
      <c r="B4" s="366" t="s">
        <v>397</v>
      </c>
      <c r="C4" s="366"/>
      <c r="D4" s="366" t="s">
        <v>398</v>
      </c>
      <c r="E4" s="366"/>
      <c r="F4" s="353"/>
      <c r="G4" s="353"/>
    </row>
    <row r="5" spans="1:7">
      <c r="A5" s="353"/>
      <c r="B5" s="171" t="s">
        <v>399</v>
      </c>
      <c r="C5" s="171" t="s">
        <v>78</v>
      </c>
      <c r="D5" s="171" t="s">
        <v>399</v>
      </c>
      <c r="E5" s="171" t="s">
        <v>78</v>
      </c>
      <c r="F5" s="171" t="s">
        <v>399</v>
      </c>
      <c r="G5" s="171" t="s">
        <v>78</v>
      </c>
    </row>
    <row r="6" spans="1:7">
      <c r="A6" s="172" t="s">
        <v>127</v>
      </c>
      <c r="B6" s="292">
        <v>1952</v>
      </c>
      <c r="C6" s="299">
        <v>0.90751864318524178</v>
      </c>
      <c r="D6" s="292">
        <v>619</v>
      </c>
      <c r="E6" s="299">
        <v>1.1146726211913851</v>
      </c>
      <c r="F6" s="292">
        <v>2571</v>
      </c>
      <c r="G6" s="299">
        <v>0.9500266051791415</v>
      </c>
    </row>
    <row r="7" spans="1:7">
      <c r="A7" s="172" t="s">
        <v>128</v>
      </c>
      <c r="B7" s="292">
        <v>53186</v>
      </c>
      <c r="C7" s="299">
        <v>24.727558440109348</v>
      </c>
      <c r="D7" s="292">
        <v>23920</v>
      </c>
      <c r="E7" s="299">
        <v>43.074263487718795</v>
      </c>
      <c r="F7" s="292">
        <v>77106</v>
      </c>
      <c r="G7" s="299">
        <v>28.492299278704031</v>
      </c>
    </row>
    <row r="8" spans="1:7">
      <c r="A8" s="172" t="s">
        <v>129</v>
      </c>
      <c r="B8" s="292">
        <v>141122</v>
      </c>
      <c r="C8" s="299">
        <v>65.610064530526472</v>
      </c>
      <c r="D8" s="292">
        <v>27617</v>
      </c>
      <c r="E8" s="299">
        <v>49.729885471439886</v>
      </c>
      <c r="F8" s="292">
        <v>168739</v>
      </c>
      <c r="G8" s="299">
        <v>62.351454416459738</v>
      </c>
    </row>
    <row r="9" spans="1:7">
      <c r="A9" s="172" t="s">
        <v>130</v>
      </c>
      <c r="B9" s="292">
        <v>18789</v>
      </c>
      <c r="C9" s="299">
        <v>8.7353318579956483</v>
      </c>
      <c r="D9" s="292">
        <v>3347</v>
      </c>
      <c r="E9" s="299">
        <v>6.0271555139379096</v>
      </c>
      <c r="F9" s="292">
        <v>22136</v>
      </c>
      <c r="G9" s="299">
        <v>8.1796145205155497</v>
      </c>
    </row>
    <row r="10" spans="1:7">
      <c r="A10" s="172" t="s">
        <v>400</v>
      </c>
      <c r="B10" s="292">
        <v>42</v>
      </c>
      <c r="C10" s="299">
        <v>1.952652818328901E-2</v>
      </c>
      <c r="D10" s="322">
        <v>30</v>
      </c>
      <c r="E10" s="299">
        <v>5.4022905712021896E-2</v>
      </c>
      <c r="F10" s="292">
        <v>72</v>
      </c>
      <c r="G10" s="299">
        <v>2.6605179141539551E-2</v>
      </c>
    </row>
    <row r="11" spans="1:7">
      <c r="A11" s="173" t="s">
        <v>34</v>
      </c>
      <c r="B11" s="293">
        <v>215091</v>
      </c>
      <c r="C11" s="300">
        <v>100</v>
      </c>
      <c r="D11" s="293">
        <v>55533</v>
      </c>
      <c r="E11" s="300">
        <v>100</v>
      </c>
      <c r="F11" s="293">
        <v>270624</v>
      </c>
      <c r="G11" s="300">
        <v>100</v>
      </c>
    </row>
  </sheetData>
  <mergeCells count="6">
    <mergeCell ref="A1:G1"/>
    <mergeCell ref="A3:A5"/>
    <mergeCell ref="B3:E3"/>
    <mergeCell ref="F3:G4"/>
    <mergeCell ref="B4:C4"/>
    <mergeCell ref="D4:E4"/>
  </mergeCells>
  <printOptions gridLines="1"/>
  <pageMargins left="0.7" right="0.7" top="0.75" bottom="0.75" header="0.5" footer="0.5"/>
  <pageSetup paperSize="9"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F25"/>
  <sheetViews>
    <sheetView workbookViewId="0">
      <selection sqref="A1:F1"/>
    </sheetView>
  </sheetViews>
  <sheetFormatPr defaultColWidth="8.88671875" defaultRowHeight="14.4"/>
  <sheetData>
    <row r="1" spans="1:6" ht="30.75" customHeight="1">
      <c r="A1" s="346" t="s">
        <v>401</v>
      </c>
      <c r="B1" s="346"/>
      <c r="C1" s="346"/>
      <c r="D1" s="346"/>
      <c r="E1" s="346"/>
      <c r="F1" s="346"/>
    </row>
    <row r="3" spans="1:6" ht="39.6">
      <c r="A3" s="56" t="s">
        <v>8</v>
      </c>
      <c r="B3" s="56" t="s">
        <v>402</v>
      </c>
      <c r="C3" s="56" t="s">
        <v>403</v>
      </c>
      <c r="D3" s="56" t="s">
        <v>404</v>
      </c>
      <c r="E3" s="56" t="s">
        <v>34</v>
      </c>
      <c r="F3" s="56" t="s">
        <v>61</v>
      </c>
    </row>
    <row r="4" spans="1:6">
      <c r="A4" s="17" t="s">
        <v>13</v>
      </c>
      <c r="B4" s="63">
        <v>97.100144092219026</v>
      </c>
      <c r="C4" s="63">
        <v>2.3234870317002883</v>
      </c>
      <c r="D4" s="63">
        <v>0.57636887608069165</v>
      </c>
      <c r="E4" s="63">
        <v>100</v>
      </c>
      <c r="F4" s="63">
        <v>12.58528392988349</v>
      </c>
    </row>
    <row r="5" spans="1:6">
      <c r="A5" s="17" t="s">
        <v>14</v>
      </c>
      <c r="B5" s="63">
        <v>84.083044982698965</v>
      </c>
      <c r="C5" s="63">
        <v>15.916955017301039</v>
      </c>
      <c r="D5" s="63"/>
      <c r="E5" s="63">
        <v>100</v>
      </c>
      <c r="F5" s="63">
        <v>0</v>
      </c>
    </row>
    <row r="6" spans="1:6">
      <c r="A6" s="17" t="s">
        <v>15</v>
      </c>
      <c r="B6" s="63">
        <v>97.556497792542729</v>
      </c>
      <c r="C6" s="63">
        <v>1.9233291078375661</v>
      </c>
      <c r="D6" s="63">
        <v>0.52017309961970537</v>
      </c>
      <c r="E6" s="63">
        <v>100</v>
      </c>
      <c r="F6" s="63">
        <v>12.949010654490106</v>
      </c>
    </row>
    <row r="7" spans="1:6">
      <c r="A7" s="17" t="s">
        <v>16</v>
      </c>
      <c r="B7" s="63">
        <v>98.600799543118228</v>
      </c>
      <c r="C7" s="63">
        <v>1.1993146773272416</v>
      </c>
      <c r="D7" s="63">
        <v>0.19988577955454026</v>
      </c>
      <c r="E7" s="63">
        <v>100</v>
      </c>
      <c r="F7" s="63">
        <v>9.6957194430118623</v>
      </c>
    </row>
    <row r="8" spans="1:6">
      <c r="A8" s="17" t="s">
        <v>17</v>
      </c>
      <c r="B8" s="63">
        <v>97.725605282465153</v>
      </c>
      <c r="C8" s="63">
        <v>1.6874541452677916</v>
      </c>
      <c r="D8" s="63">
        <v>0.58694057226705798</v>
      </c>
      <c r="E8" s="63">
        <v>100</v>
      </c>
      <c r="F8" s="63">
        <v>13.295165394402037</v>
      </c>
    </row>
    <row r="9" spans="1:6">
      <c r="A9" s="17" t="s">
        <v>18</v>
      </c>
      <c r="B9" s="63">
        <v>97.772657450076807</v>
      </c>
      <c r="C9" s="63">
        <v>1.6033026113671276</v>
      </c>
      <c r="D9" s="63">
        <v>0.62403993855606765</v>
      </c>
      <c r="E9" s="63">
        <v>100</v>
      </c>
      <c r="F9" s="63">
        <v>13.746273600529976</v>
      </c>
    </row>
    <row r="10" spans="1:6">
      <c r="A10" s="17" t="s">
        <v>19</v>
      </c>
      <c r="B10" s="63">
        <v>98.042140592951711</v>
      </c>
      <c r="C10" s="63">
        <v>1.4357635651687488</v>
      </c>
      <c r="D10" s="63">
        <v>0.52209584187954505</v>
      </c>
      <c r="E10" s="63">
        <v>100</v>
      </c>
      <c r="F10" s="63">
        <v>11.282051282051283</v>
      </c>
    </row>
    <row r="11" spans="1:6">
      <c r="A11" s="17" t="s">
        <v>20</v>
      </c>
      <c r="B11" s="63">
        <v>96.840934371523915</v>
      </c>
      <c r="C11" s="63">
        <v>2.6251390433815351</v>
      </c>
      <c r="D11" s="63">
        <v>0.53392658509454949</v>
      </c>
      <c r="E11" s="63">
        <v>100</v>
      </c>
      <c r="F11" s="63">
        <v>21.029515108924805</v>
      </c>
    </row>
    <row r="12" spans="1:6">
      <c r="A12" s="17" t="s">
        <v>21</v>
      </c>
      <c r="B12" s="63">
        <v>97.22087731190085</v>
      </c>
      <c r="C12" s="63">
        <v>2.2223298150479325</v>
      </c>
      <c r="D12" s="63">
        <v>0.55679287305122493</v>
      </c>
      <c r="E12" s="63">
        <v>100</v>
      </c>
      <c r="F12" s="63">
        <v>10.355902777777779</v>
      </c>
    </row>
    <row r="13" spans="1:6">
      <c r="A13" s="17" t="s">
        <v>22</v>
      </c>
      <c r="B13" s="63">
        <v>97.292666209732687</v>
      </c>
      <c r="C13" s="63">
        <v>2.1384509938313911</v>
      </c>
      <c r="D13" s="63">
        <v>0.56888279643591499</v>
      </c>
      <c r="E13" s="63">
        <v>100</v>
      </c>
      <c r="F13" s="63">
        <v>20.680656735892139</v>
      </c>
    </row>
    <row r="14" spans="1:6">
      <c r="A14" s="17" t="s">
        <v>23</v>
      </c>
      <c r="B14" s="63">
        <v>97.107562518830974</v>
      </c>
      <c r="C14" s="63">
        <v>2.1994576679722808</v>
      </c>
      <c r="D14" s="63">
        <v>0.69297981319674606</v>
      </c>
      <c r="E14" s="63">
        <v>100</v>
      </c>
      <c r="F14" s="63">
        <v>18.751529987760097</v>
      </c>
    </row>
    <row r="15" spans="1:6">
      <c r="A15" s="17" t="s">
        <v>24</v>
      </c>
      <c r="B15" s="63">
        <v>97.403358063256533</v>
      </c>
      <c r="C15" s="63">
        <v>2.1671222178836391</v>
      </c>
      <c r="D15" s="63">
        <v>0.42951971885982038</v>
      </c>
      <c r="E15" s="63">
        <v>100</v>
      </c>
      <c r="F15" s="63">
        <v>21.090741026036049</v>
      </c>
    </row>
    <row r="16" spans="1:6">
      <c r="A16" s="17" t="s">
        <v>25</v>
      </c>
      <c r="B16" s="63">
        <v>96.379950495049499</v>
      </c>
      <c r="C16" s="63">
        <v>3.2255569306930694</v>
      </c>
      <c r="D16" s="63">
        <v>0.39449257425742573</v>
      </c>
      <c r="E16" s="63">
        <v>100</v>
      </c>
      <c r="F16" s="63">
        <v>44.707240922116249</v>
      </c>
    </row>
    <row r="17" spans="1:6">
      <c r="A17" s="17" t="s">
        <v>26</v>
      </c>
      <c r="B17" s="63">
        <v>87.015635622025826</v>
      </c>
      <c r="C17" s="63">
        <v>3.0591434398368458</v>
      </c>
      <c r="D17" s="63">
        <v>9.925220938137322</v>
      </c>
      <c r="E17" s="63">
        <v>100</v>
      </c>
      <c r="F17" s="63">
        <v>21.866147308781869</v>
      </c>
    </row>
    <row r="18" spans="1:6">
      <c r="A18" s="17" t="s">
        <v>27</v>
      </c>
      <c r="B18" s="63">
        <v>98.39228295819936</v>
      </c>
      <c r="C18" s="63">
        <v>1.2861736334405145</v>
      </c>
      <c r="D18" s="63">
        <v>0.32154340836012862</v>
      </c>
      <c r="E18" s="63">
        <v>100</v>
      </c>
      <c r="F18" s="63">
        <v>63.58313817330211</v>
      </c>
    </row>
    <row r="19" spans="1:6">
      <c r="A19" s="17" t="s">
        <v>28</v>
      </c>
      <c r="B19" s="63">
        <v>83.919248172641829</v>
      </c>
      <c r="C19" s="63">
        <v>12.147580925861469</v>
      </c>
      <c r="D19" s="63">
        <v>3.9331709014966938</v>
      </c>
      <c r="E19" s="63">
        <v>100</v>
      </c>
      <c r="F19" s="63">
        <v>86.554031918378797</v>
      </c>
    </row>
    <row r="20" spans="1:6">
      <c r="A20" s="17" t="s">
        <v>29</v>
      </c>
      <c r="B20" s="63">
        <v>94.500866980431013</v>
      </c>
      <c r="C20" s="63">
        <v>4.1615060688630168</v>
      </c>
      <c r="D20" s="63">
        <v>1.3376269507059697</v>
      </c>
      <c r="E20" s="63">
        <v>100</v>
      </c>
      <c r="F20" s="63">
        <v>75.39914686166972</v>
      </c>
    </row>
    <row r="21" spans="1:6">
      <c r="A21" s="17" t="s">
        <v>30</v>
      </c>
      <c r="B21" s="63">
        <v>96.408317580340267</v>
      </c>
      <c r="C21" s="63">
        <v>3.4026465028355388</v>
      </c>
      <c r="D21" s="63">
        <v>0.1890359168241966</v>
      </c>
      <c r="E21" s="63">
        <v>100</v>
      </c>
      <c r="F21" s="63">
        <v>56.371134020618555</v>
      </c>
    </row>
    <row r="22" spans="1:6">
      <c r="A22" s="17" t="s">
        <v>31</v>
      </c>
      <c r="B22" s="63">
        <v>59.480626545754319</v>
      </c>
      <c r="C22" s="63">
        <v>40.230832646331407</v>
      </c>
      <c r="D22" s="63">
        <v>0.28854080791426218</v>
      </c>
      <c r="E22" s="63">
        <v>100</v>
      </c>
      <c r="F22" s="63">
        <v>68.287581699346404</v>
      </c>
    </row>
    <row r="23" spans="1:6">
      <c r="A23" s="17" t="s">
        <v>32</v>
      </c>
      <c r="B23" s="63">
        <v>86.63584786719899</v>
      </c>
      <c r="C23" s="63">
        <v>5.3687749527211599</v>
      </c>
      <c r="D23" s="63">
        <v>7.9953771800798492</v>
      </c>
      <c r="E23" s="63">
        <v>100</v>
      </c>
      <c r="F23" s="63">
        <v>56.722593552493969</v>
      </c>
    </row>
    <row r="24" spans="1:6">
      <c r="A24" s="17" t="s">
        <v>33</v>
      </c>
      <c r="B24" s="63">
        <v>83.183065464523722</v>
      </c>
      <c r="C24" s="63">
        <v>16.816934535476282</v>
      </c>
      <c r="D24" s="63"/>
      <c r="E24" s="63">
        <v>100</v>
      </c>
      <c r="F24" s="63">
        <v>0</v>
      </c>
    </row>
    <row r="25" spans="1:6">
      <c r="A25" s="21" t="s">
        <v>34</v>
      </c>
      <c r="B25" s="106">
        <v>95.385945226219675</v>
      </c>
      <c r="C25" s="106">
        <v>3.4280590796587509</v>
      </c>
      <c r="D25" s="106">
        <v>1.1859956941215632</v>
      </c>
      <c r="E25" s="106">
        <v>100</v>
      </c>
      <c r="F25" s="106">
        <v>31.508808831262435</v>
      </c>
    </row>
  </sheetData>
  <mergeCells count="1">
    <mergeCell ref="A1:F1"/>
  </mergeCells>
  <printOptions gridLines="1"/>
  <pageMargins left="0.7" right="0.7" top="0.75" bottom="0.75" header="0.5" footer="0.5"/>
  <pageSetup paperSize="9"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F26"/>
  <sheetViews>
    <sheetView zoomScale="80" workbookViewId="0">
      <selection sqref="A1:E1"/>
    </sheetView>
  </sheetViews>
  <sheetFormatPr defaultColWidth="8.88671875" defaultRowHeight="14.4"/>
  <cols>
    <col min="1" max="1" width="18.109375" customWidth="1"/>
    <col min="3" max="3" width="11.6640625" customWidth="1"/>
  </cols>
  <sheetData>
    <row r="1" spans="1:5" ht="45.75" customHeight="1">
      <c r="A1" s="346" t="s">
        <v>405</v>
      </c>
      <c r="B1" s="346"/>
      <c r="C1" s="346"/>
      <c r="D1" s="346"/>
      <c r="E1" s="346"/>
    </row>
    <row r="3" spans="1:5" ht="25.5" customHeight="1">
      <c r="A3" s="348" t="s">
        <v>8</v>
      </c>
      <c r="B3" s="395" t="s">
        <v>64</v>
      </c>
      <c r="C3" s="354" t="s">
        <v>359</v>
      </c>
      <c r="D3" s="354"/>
      <c r="E3" s="348" t="s">
        <v>34</v>
      </c>
    </row>
    <row r="4" spans="1:5">
      <c r="A4" s="349"/>
      <c r="B4" s="396"/>
      <c r="C4" s="49" t="s">
        <v>360</v>
      </c>
      <c r="D4" s="49" t="s">
        <v>361</v>
      </c>
      <c r="E4" s="349"/>
    </row>
    <row r="5" spans="1:5">
      <c r="A5" s="17" t="s">
        <v>13</v>
      </c>
      <c r="B5" s="19">
        <v>26.417141307295903</v>
      </c>
      <c r="C5" s="141"/>
      <c r="D5" s="141"/>
      <c r="E5" s="19">
        <v>26.417141307295903</v>
      </c>
    </row>
    <row r="6" spans="1:5">
      <c r="A6" s="17" t="s">
        <v>14</v>
      </c>
      <c r="B6" s="19">
        <v>20.82191780821918</v>
      </c>
      <c r="C6" s="141"/>
      <c r="D6" s="141"/>
      <c r="E6" s="19">
        <v>20.82191780821918</v>
      </c>
    </row>
    <row r="7" spans="1:5">
      <c r="A7" s="17" t="s">
        <v>15</v>
      </c>
      <c r="B7" s="19">
        <v>22.957462291611538</v>
      </c>
      <c r="C7" s="19">
        <v>24.183514774494558</v>
      </c>
      <c r="D7" s="19"/>
      <c r="E7" s="19">
        <v>23.096215899090641</v>
      </c>
    </row>
    <row r="8" spans="1:5">
      <c r="A8" s="17" t="s">
        <v>16</v>
      </c>
      <c r="B8" s="19">
        <v>24.645669291338582</v>
      </c>
      <c r="C8" s="141"/>
      <c r="D8" s="19"/>
      <c r="E8" s="19">
        <v>24.645669291338582</v>
      </c>
    </row>
    <row r="9" spans="1:5">
      <c r="A9" s="17" t="s">
        <v>17</v>
      </c>
      <c r="B9" s="19">
        <v>20.580678314491262</v>
      </c>
      <c r="C9" s="141"/>
      <c r="D9" s="141"/>
      <c r="E9" s="19">
        <v>20.580678314491262</v>
      </c>
    </row>
    <row r="10" spans="1:5">
      <c r="A10" s="17" t="s">
        <v>18</v>
      </c>
      <c r="B10" s="19">
        <v>25.104629450775867</v>
      </c>
      <c r="C10" s="141"/>
      <c r="D10" s="141"/>
      <c r="E10" s="19">
        <v>25.066441547071882</v>
      </c>
    </row>
    <row r="11" spans="1:5">
      <c r="A11" s="17" t="s">
        <v>19</v>
      </c>
      <c r="B11" s="19">
        <v>20.827990474445869</v>
      </c>
      <c r="C11" s="19">
        <v>22.454308093994779</v>
      </c>
      <c r="D11" s="141"/>
      <c r="E11" s="19">
        <v>21.028112449799195</v>
      </c>
    </row>
    <row r="12" spans="1:5">
      <c r="A12" s="17" t="s">
        <v>20</v>
      </c>
      <c r="B12" s="19">
        <v>29.926017262638716</v>
      </c>
      <c r="C12" s="141"/>
      <c r="D12" s="141"/>
      <c r="E12" s="19">
        <v>29.926017262638716</v>
      </c>
    </row>
    <row r="13" spans="1:5">
      <c r="A13" s="17" t="s">
        <v>21</v>
      </c>
      <c r="B13" s="19">
        <v>23.102787397868262</v>
      </c>
      <c r="C13" s="19"/>
      <c r="D13" s="141"/>
      <c r="E13" s="19">
        <v>23.102787397868262</v>
      </c>
    </row>
    <row r="14" spans="1:5">
      <c r="A14" s="17" t="s">
        <v>22</v>
      </c>
      <c r="B14" s="19">
        <v>19.02935731288019</v>
      </c>
      <c r="C14" s="141"/>
      <c r="D14" s="19">
        <v>100</v>
      </c>
      <c r="E14" s="19">
        <v>19.054333935574846</v>
      </c>
    </row>
    <row r="15" spans="1:5">
      <c r="A15" s="17" t="s">
        <v>23</v>
      </c>
      <c r="B15" s="19">
        <v>23.018731988472624</v>
      </c>
      <c r="C15" s="141"/>
      <c r="D15" s="141"/>
      <c r="E15" s="19">
        <v>23.018731988472624</v>
      </c>
    </row>
    <row r="16" spans="1:5">
      <c r="A16" s="17" t="s">
        <v>24</v>
      </c>
      <c r="B16" s="19">
        <v>25.579793340987372</v>
      </c>
      <c r="C16" s="19"/>
      <c r="D16" s="141"/>
      <c r="E16" s="19">
        <v>25.579793340987372</v>
      </c>
    </row>
    <row r="17" spans="1:6">
      <c r="A17" s="17" t="s">
        <v>25</v>
      </c>
      <c r="B17" s="19">
        <v>35.46436436086546</v>
      </c>
      <c r="C17" s="19">
        <v>40.325163197438108</v>
      </c>
      <c r="D17" s="19">
        <v>67.69911504424779</v>
      </c>
      <c r="E17" s="19">
        <v>36.729447421118145</v>
      </c>
    </row>
    <row r="18" spans="1:6">
      <c r="A18" s="17" t="s">
        <v>26</v>
      </c>
      <c r="B18" s="19">
        <v>31.037851037851038</v>
      </c>
      <c r="C18" s="141"/>
      <c r="D18" s="141"/>
      <c r="E18" s="19">
        <v>31.037851037851038</v>
      </c>
    </row>
    <row r="19" spans="1:6">
      <c r="A19" s="17" t="s">
        <v>27</v>
      </c>
      <c r="B19" s="19">
        <v>35.644310474755088</v>
      </c>
      <c r="C19" s="141"/>
      <c r="D19" s="141"/>
      <c r="E19" s="19">
        <v>35.644310474755088</v>
      </c>
    </row>
    <row r="20" spans="1:6">
      <c r="A20" s="17" t="s">
        <v>28</v>
      </c>
      <c r="B20" s="19">
        <v>45.934768706032827</v>
      </c>
      <c r="C20" s="19">
        <v>55.34180340517463</v>
      </c>
      <c r="D20" s="19"/>
      <c r="E20" s="19">
        <v>50.198153674002235</v>
      </c>
    </row>
    <row r="21" spans="1:6">
      <c r="A21" s="17" t="s">
        <v>29</v>
      </c>
      <c r="B21" s="19">
        <v>37.292920905127673</v>
      </c>
      <c r="C21" s="19">
        <v>39.943741209563996</v>
      </c>
      <c r="D21" s="141"/>
      <c r="E21" s="19">
        <v>37.50858189030437</v>
      </c>
    </row>
    <row r="22" spans="1:6">
      <c r="A22" s="17" t="s">
        <v>30</v>
      </c>
      <c r="B22" s="19">
        <v>33.305830583058302</v>
      </c>
      <c r="C22" s="141"/>
      <c r="D22" s="141"/>
      <c r="E22" s="19">
        <v>33.305830583058302</v>
      </c>
    </row>
    <row r="23" spans="1:6">
      <c r="A23" s="17" t="s">
        <v>31</v>
      </c>
      <c r="B23" s="19">
        <v>38.524011299435031</v>
      </c>
      <c r="C23" s="19">
        <v>37.918552036199095</v>
      </c>
      <c r="D23" s="141"/>
      <c r="E23" s="19">
        <v>38.470200273465778</v>
      </c>
    </row>
    <row r="24" spans="1:6">
      <c r="A24" s="17" t="s">
        <v>32</v>
      </c>
      <c r="B24" s="19">
        <v>38.098659751944766</v>
      </c>
      <c r="C24" s="19">
        <v>52.599521427017613</v>
      </c>
      <c r="D24" s="141"/>
      <c r="E24" s="19">
        <v>39.919685297492215</v>
      </c>
    </row>
    <row r="25" spans="1:6">
      <c r="A25" s="17" t="s">
        <v>33</v>
      </c>
      <c r="B25" s="19">
        <v>35.341874920715469</v>
      </c>
      <c r="C25" s="19"/>
      <c r="D25" s="141"/>
      <c r="E25" s="19">
        <v>35.341874920715469</v>
      </c>
    </row>
    <row r="26" spans="1:6">
      <c r="A26" s="21" t="s">
        <v>34</v>
      </c>
      <c r="B26" s="23">
        <v>29.450256887961196</v>
      </c>
      <c r="C26" s="23">
        <v>44.597973123800173</v>
      </c>
      <c r="D26" s="23">
        <v>68.669527896995703</v>
      </c>
      <c r="E26" s="23">
        <v>31.200871583920499</v>
      </c>
      <c r="F26" s="55"/>
    </row>
  </sheetData>
  <mergeCells count="5">
    <mergeCell ref="A1:E1"/>
    <mergeCell ref="C3:D3"/>
    <mergeCell ref="A3:A4"/>
    <mergeCell ref="B3:B4"/>
    <mergeCell ref="E3:E4"/>
  </mergeCells>
  <printOptions gridLines="1"/>
  <pageMargins left="0.7" right="0.7" top="0.75" bottom="0.75" header="0.5" footer="0.5"/>
  <pageSetup paperSize="9"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E26"/>
  <sheetViews>
    <sheetView zoomScale="90" workbookViewId="0">
      <selection sqref="A1:E1"/>
    </sheetView>
  </sheetViews>
  <sheetFormatPr defaultColWidth="8.88671875" defaultRowHeight="14.4"/>
  <cols>
    <col min="1" max="1" width="19.6640625" customWidth="1"/>
    <col min="2" max="2" width="9.33203125" customWidth="1"/>
  </cols>
  <sheetData>
    <row r="1" spans="1:5" ht="54.75" customHeight="1">
      <c r="A1" s="346" t="s">
        <v>406</v>
      </c>
      <c r="B1" s="346"/>
      <c r="C1" s="346"/>
      <c r="D1" s="346"/>
      <c r="E1" s="346"/>
    </row>
    <row r="3" spans="1:5" ht="22.5" customHeight="1">
      <c r="A3" s="395" t="s">
        <v>8</v>
      </c>
      <c r="B3" s="354" t="s">
        <v>209</v>
      </c>
      <c r="C3" s="354"/>
      <c r="D3" s="348" t="s">
        <v>63</v>
      </c>
      <c r="E3" s="348" t="s">
        <v>318</v>
      </c>
    </row>
    <row r="4" spans="1:5">
      <c r="A4" s="396"/>
      <c r="B4" s="49" t="s">
        <v>150</v>
      </c>
      <c r="C4" s="49" t="s">
        <v>149</v>
      </c>
      <c r="D4" s="349"/>
      <c r="E4" s="349"/>
    </row>
    <row r="5" spans="1:5">
      <c r="A5" s="99" t="s">
        <v>13</v>
      </c>
      <c r="B5" s="19">
        <v>26.256720780915593</v>
      </c>
      <c r="C5" s="19">
        <v>26.651718983557547</v>
      </c>
      <c r="D5" s="142">
        <v>25872</v>
      </c>
      <c r="E5" s="19">
        <v>7.3389109056216068E-2</v>
      </c>
    </row>
    <row r="6" spans="1:5">
      <c r="A6" s="99" t="s">
        <v>14</v>
      </c>
      <c r="B6" s="19">
        <v>20.991735537190081</v>
      </c>
      <c r="C6" s="19">
        <v>20</v>
      </c>
      <c r="D6" s="142">
        <v>730</v>
      </c>
      <c r="E6" s="19">
        <v>0</v>
      </c>
    </row>
    <row r="7" spans="1:5">
      <c r="A7" s="99" t="s">
        <v>15</v>
      </c>
      <c r="B7" s="19">
        <v>22.643046222765221</v>
      </c>
      <c r="C7" s="19">
        <v>24.102163148292938</v>
      </c>
      <c r="D7" s="142">
        <v>68307</v>
      </c>
      <c r="E7" s="19">
        <v>1.9054878048780487E-2</v>
      </c>
    </row>
    <row r="8" spans="1:5">
      <c r="A8" s="99" t="s">
        <v>16</v>
      </c>
      <c r="B8" s="19">
        <v>24.181729360039082</v>
      </c>
      <c r="C8" s="19">
        <v>25.289575289575289</v>
      </c>
      <c r="D8" s="142">
        <v>5130</v>
      </c>
      <c r="E8" s="19">
        <v>0</v>
      </c>
    </row>
    <row r="9" spans="1:5">
      <c r="A9" s="99" t="s">
        <v>17</v>
      </c>
      <c r="B9" s="19">
        <v>19.653368214519293</v>
      </c>
      <c r="C9" s="19">
        <v>22.598870056497177</v>
      </c>
      <c r="D9" s="142">
        <v>3945</v>
      </c>
      <c r="E9" s="19">
        <v>0</v>
      </c>
    </row>
    <row r="10" spans="1:5">
      <c r="A10" s="99" t="s">
        <v>18</v>
      </c>
      <c r="B10" s="19">
        <v>24.354948226107624</v>
      </c>
      <c r="C10" s="19">
        <v>26.507992066269981</v>
      </c>
      <c r="D10" s="142">
        <v>32169</v>
      </c>
      <c r="E10" s="19">
        <v>7.4897016602172004E-2</v>
      </c>
    </row>
    <row r="11" spans="1:5">
      <c r="A11" s="99" t="s">
        <v>19</v>
      </c>
      <c r="B11" s="19">
        <v>20.407452550931566</v>
      </c>
      <c r="C11" s="19">
        <v>24.872318692543409</v>
      </c>
      <c r="D11" s="142">
        <v>7706</v>
      </c>
      <c r="E11" s="19">
        <v>0.12055455093429776</v>
      </c>
    </row>
    <row r="12" spans="1:5">
      <c r="A12" s="99" t="s">
        <v>20</v>
      </c>
      <c r="B12" s="19">
        <v>30.050993493933532</v>
      </c>
      <c r="C12" s="19">
        <v>29.348722176422093</v>
      </c>
      <c r="D12" s="142">
        <v>8131</v>
      </c>
      <c r="E12" s="19">
        <v>0.24783147459727387</v>
      </c>
    </row>
    <row r="13" spans="1:5">
      <c r="A13" s="99" t="s">
        <v>21</v>
      </c>
      <c r="B13" s="19">
        <v>22.852998065764023</v>
      </c>
      <c r="C13" s="19">
        <v>23.236919077023074</v>
      </c>
      <c r="D13" s="142">
        <v>29911</v>
      </c>
      <c r="E13" s="19">
        <v>0</v>
      </c>
    </row>
    <row r="14" spans="1:5">
      <c r="A14" s="99" t="s">
        <v>22</v>
      </c>
      <c r="B14" s="19">
        <v>19.268867924528301</v>
      </c>
      <c r="C14" s="19">
        <v>18.386126349318705</v>
      </c>
      <c r="D14" s="142">
        <v>22719</v>
      </c>
      <c r="E14" s="19">
        <v>0.41792430926398888</v>
      </c>
    </row>
    <row r="15" spans="1:5">
      <c r="A15" s="99" t="s">
        <v>23</v>
      </c>
      <c r="B15" s="19">
        <v>22.3183785014803</v>
      </c>
      <c r="C15" s="19">
        <v>25.247079964061097</v>
      </c>
      <c r="D15" s="142">
        <v>5552</v>
      </c>
      <c r="E15" s="19">
        <v>1.3481363996827915</v>
      </c>
    </row>
    <row r="16" spans="1:5">
      <c r="A16" s="99" t="s">
        <v>24</v>
      </c>
      <c r="B16" s="19">
        <v>24.829634806919447</v>
      </c>
      <c r="C16" s="19">
        <v>26.141552511415529</v>
      </c>
      <c r="D16" s="142">
        <v>8720</v>
      </c>
      <c r="E16" s="19">
        <v>18.573709419904205</v>
      </c>
    </row>
    <row r="17" spans="1:5">
      <c r="A17" s="99" t="s">
        <v>25</v>
      </c>
      <c r="B17" s="19">
        <v>36.785630192741095</v>
      </c>
      <c r="C17" s="19">
        <v>36.513431182497925</v>
      </c>
      <c r="D17" s="142">
        <v>36954</v>
      </c>
      <c r="E17" s="19">
        <v>0</v>
      </c>
    </row>
    <row r="18" spans="1:5">
      <c r="A18" s="99" t="s">
        <v>26</v>
      </c>
      <c r="B18" s="19">
        <v>31.448611508731751</v>
      </c>
      <c r="C18" s="19">
        <v>28.547439126784212</v>
      </c>
      <c r="D18" s="142">
        <v>8190</v>
      </c>
      <c r="E18" s="19">
        <v>0.1970831690973591</v>
      </c>
    </row>
    <row r="19" spans="1:5">
      <c r="A19" s="99" t="s">
        <v>27</v>
      </c>
      <c r="B19" s="19">
        <v>35.644310474755088</v>
      </c>
      <c r="C19" s="19"/>
      <c r="D19" s="142">
        <v>1327</v>
      </c>
      <c r="E19" s="19">
        <v>0</v>
      </c>
    </row>
    <row r="20" spans="1:5">
      <c r="A20" s="99" t="s">
        <v>28</v>
      </c>
      <c r="B20" s="19">
        <v>50.707935462627596</v>
      </c>
      <c r="C20" s="19">
        <v>43.799734748010607</v>
      </c>
      <c r="D20" s="142">
        <v>42908</v>
      </c>
      <c r="E20" s="19">
        <v>0.93716320697249422</v>
      </c>
    </row>
    <row r="21" spans="1:5">
      <c r="A21" s="99" t="s">
        <v>29</v>
      </c>
      <c r="B21" s="19">
        <v>37.622533813128179</v>
      </c>
      <c r="C21" s="19">
        <v>35.707364341085274</v>
      </c>
      <c r="D21" s="142">
        <v>26244</v>
      </c>
      <c r="E21" s="19">
        <v>1.0169836265636122E-2</v>
      </c>
    </row>
    <row r="22" spans="1:5">
      <c r="A22" s="99" t="s">
        <v>30</v>
      </c>
      <c r="B22" s="19">
        <v>33.415082771305947</v>
      </c>
      <c r="C22" s="19">
        <v>32.075471698113205</v>
      </c>
      <c r="D22" s="142">
        <v>3636</v>
      </c>
      <c r="E22" s="19">
        <v>0.16542597187758479</v>
      </c>
    </row>
    <row r="23" spans="1:5">
      <c r="A23" s="99" t="s">
        <v>31</v>
      </c>
      <c r="B23" s="19">
        <v>38.582255907267054</v>
      </c>
      <c r="C23" s="19">
        <v>37.46918652423993</v>
      </c>
      <c r="D23" s="142">
        <v>12433</v>
      </c>
      <c r="E23" s="19">
        <v>0</v>
      </c>
    </row>
    <row r="24" spans="1:5">
      <c r="A24" s="99" t="s">
        <v>32</v>
      </c>
      <c r="B24" s="19">
        <v>39.987777551436139</v>
      </c>
      <c r="C24" s="19">
        <v>38.883928571428569</v>
      </c>
      <c r="D24" s="142">
        <v>36606</v>
      </c>
      <c r="E24" s="19">
        <v>6.8436901177114694E-3</v>
      </c>
    </row>
    <row r="25" spans="1:5">
      <c r="A25" s="99" t="s">
        <v>33</v>
      </c>
      <c r="B25" s="19">
        <v>35.549766931724704</v>
      </c>
      <c r="C25" s="19">
        <v>32.20338983050847</v>
      </c>
      <c r="D25" s="142">
        <v>7889</v>
      </c>
      <c r="E25" s="19">
        <v>0.1437297879985627</v>
      </c>
    </row>
    <row r="26" spans="1:5">
      <c r="A26" s="21" t="s">
        <v>34</v>
      </c>
      <c r="B26" s="23">
        <v>32.013290967322163</v>
      </c>
      <c r="C26" s="23">
        <v>27.385214414508585</v>
      </c>
      <c r="D26" s="144">
        <v>395079</v>
      </c>
      <c r="E26" s="23">
        <v>0.50607039202060256</v>
      </c>
    </row>
  </sheetData>
  <mergeCells count="5">
    <mergeCell ref="A1:E1"/>
    <mergeCell ref="A3:A4"/>
    <mergeCell ref="D3:D4"/>
    <mergeCell ref="E3:E4"/>
    <mergeCell ref="B3:C3"/>
  </mergeCells>
  <printOptions gridLines="1"/>
  <pageMargins left="0.7" right="0.7" top="0.75" bottom="0.75" header="0.5" footer="0.5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H22"/>
  <sheetViews>
    <sheetView workbookViewId="0">
      <selection sqref="A1:G1"/>
    </sheetView>
  </sheetViews>
  <sheetFormatPr defaultColWidth="8.88671875" defaultRowHeight="14.4"/>
  <cols>
    <col min="1" max="1" width="23.33203125" customWidth="1"/>
    <col min="5" max="5" width="11.44140625" bestFit="1" customWidth="1"/>
    <col min="7" max="7" width="10.44140625" bestFit="1" customWidth="1"/>
  </cols>
  <sheetData>
    <row r="1" spans="1:7">
      <c r="A1" s="346" t="s">
        <v>407</v>
      </c>
      <c r="B1" s="346"/>
      <c r="C1" s="346"/>
      <c r="D1" s="346"/>
      <c r="E1" s="346"/>
      <c r="F1" s="346"/>
      <c r="G1" s="346"/>
    </row>
    <row r="3" spans="1:7" ht="19.5" customHeight="1">
      <c r="A3" s="348" t="s">
        <v>125</v>
      </c>
      <c r="B3" s="354" t="s">
        <v>408</v>
      </c>
      <c r="C3" s="354"/>
      <c r="D3" s="354"/>
      <c r="E3" s="354"/>
      <c r="F3" s="348" t="s">
        <v>409</v>
      </c>
      <c r="G3" s="348"/>
    </row>
    <row r="4" spans="1:7">
      <c r="A4" s="347"/>
      <c r="B4" s="414" t="s">
        <v>397</v>
      </c>
      <c r="C4" s="414"/>
      <c r="D4" s="414" t="s">
        <v>398</v>
      </c>
      <c r="E4" s="414"/>
      <c r="F4" s="349"/>
      <c r="G4" s="349"/>
    </row>
    <row r="5" spans="1:7">
      <c r="A5" s="349"/>
      <c r="B5" s="171" t="s">
        <v>399</v>
      </c>
      <c r="C5" s="171" t="s">
        <v>78</v>
      </c>
      <c r="D5" s="171" t="s">
        <v>399</v>
      </c>
      <c r="E5" s="171" t="s">
        <v>78</v>
      </c>
      <c r="F5" s="171" t="s">
        <v>399</v>
      </c>
      <c r="G5" s="171" t="s">
        <v>78</v>
      </c>
    </row>
    <row r="6" spans="1:7">
      <c r="A6" s="172" t="s">
        <v>127</v>
      </c>
      <c r="B6" s="18">
        <v>550</v>
      </c>
      <c r="C6" s="19">
        <v>0.54264177749713871</v>
      </c>
      <c r="D6" s="62">
        <v>123</v>
      </c>
      <c r="E6" s="19">
        <v>0.58686006011737202</v>
      </c>
      <c r="F6" s="18">
        <v>673</v>
      </c>
      <c r="G6" s="19">
        <v>0.55021869762498465</v>
      </c>
    </row>
    <row r="7" spans="1:7">
      <c r="A7" s="172" t="s">
        <v>128</v>
      </c>
      <c r="B7" s="18">
        <v>19006</v>
      </c>
      <c r="C7" s="19">
        <v>18.751726587473854</v>
      </c>
      <c r="D7" s="18">
        <v>6702</v>
      </c>
      <c r="E7" s="19">
        <v>31.976716446395343</v>
      </c>
      <c r="F7" s="18">
        <v>25708</v>
      </c>
      <c r="G7" s="19">
        <v>21.017863712545477</v>
      </c>
    </row>
    <row r="8" spans="1:7">
      <c r="A8" s="172" t="s">
        <v>129</v>
      </c>
      <c r="B8" s="18">
        <v>66037</v>
      </c>
      <c r="C8" s="19">
        <v>65.153518291961007</v>
      </c>
      <c r="D8" s="18">
        <v>11914</v>
      </c>
      <c r="E8" s="19">
        <v>56.844315091368856</v>
      </c>
      <c r="F8" s="18">
        <v>77951</v>
      </c>
      <c r="G8" s="19">
        <v>63.729714262355394</v>
      </c>
    </row>
    <row r="9" spans="1:7">
      <c r="A9" s="172" t="s">
        <v>130</v>
      </c>
      <c r="B9" s="18">
        <v>15751</v>
      </c>
      <c r="C9" s="19">
        <v>15.540273886104425</v>
      </c>
      <c r="D9" s="18">
        <v>2212</v>
      </c>
      <c r="E9" s="19">
        <v>10.553938642110788</v>
      </c>
      <c r="F9" s="18">
        <v>17963</v>
      </c>
      <c r="G9" s="19">
        <v>14.685852103176225</v>
      </c>
    </row>
    <row r="10" spans="1:7">
      <c r="A10" s="172" t="s">
        <v>400</v>
      </c>
      <c r="B10" s="18">
        <v>12</v>
      </c>
      <c r="C10" s="19">
        <v>1.1839456963573938E-2</v>
      </c>
      <c r="D10" s="62">
        <v>8</v>
      </c>
      <c r="E10" s="19">
        <v>3.8169760007633953E-2</v>
      </c>
      <c r="F10" s="18">
        <v>20</v>
      </c>
      <c r="G10" s="19">
        <v>1.6351224297919308E-2</v>
      </c>
    </row>
    <row r="11" spans="1:7">
      <c r="A11" s="34" t="s">
        <v>34</v>
      </c>
      <c r="B11" s="22">
        <v>101356</v>
      </c>
      <c r="C11" s="23">
        <v>100</v>
      </c>
      <c r="D11" s="22">
        <v>20959</v>
      </c>
      <c r="E11" s="23">
        <v>100</v>
      </c>
      <c r="F11" s="22">
        <v>122315</v>
      </c>
      <c r="G11" s="23">
        <v>100</v>
      </c>
    </row>
    <row r="17" spans="3:8">
      <c r="C17" s="107"/>
      <c r="D17" s="107"/>
      <c r="E17" s="107"/>
      <c r="F17" s="107"/>
      <c r="G17" s="107"/>
      <c r="H17" s="107"/>
    </row>
    <row r="18" spans="3:8">
      <c r="C18" s="107"/>
      <c r="D18" s="107"/>
      <c r="E18" s="107"/>
      <c r="F18" s="107"/>
      <c r="G18" s="107"/>
      <c r="H18" s="107"/>
    </row>
    <row r="19" spans="3:8">
      <c r="C19" s="107"/>
      <c r="D19" s="107"/>
      <c r="E19" s="107"/>
      <c r="F19" s="107"/>
      <c r="G19" s="107"/>
      <c r="H19" s="107"/>
    </row>
    <row r="20" spans="3:8">
      <c r="C20" s="107"/>
      <c r="D20" s="107"/>
      <c r="E20" s="107"/>
      <c r="F20" s="107"/>
      <c r="G20" s="107"/>
      <c r="H20" s="107"/>
    </row>
    <row r="21" spans="3:8">
      <c r="C21" s="107"/>
      <c r="D21" s="107"/>
      <c r="E21" s="107"/>
      <c r="F21" s="107"/>
      <c r="G21" s="107"/>
      <c r="H21" s="107"/>
    </row>
    <row r="22" spans="3:8">
      <c r="C22" s="107"/>
      <c r="D22" s="107"/>
      <c r="E22" s="107"/>
      <c r="F22" s="107"/>
      <c r="G22" s="107"/>
      <c r="H22" s="107"/>
    </row>
  </sheetData>
  <mergeCells count="6">
    <mergeCell ref="A1:G1"/>
    <mergeCell ref="A3:A5"/>
    <mergeCell ref="B3:E3"/>
    <mergeCell ref="F3:G4"/>
    <mergeCell ref="B4:C4"/>
    <mergeCell ref="D4:E4"/>
  </mergeCells>
  <printOptions gridLines="1"/>
  <pageMargins left="0.7" right="0.7" top="0.75" bottom="0.75" header="0.5" footer="0.5"/>
  <pageSetup paperSize="9"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C26"/>
  <sheetViews>
    <sheetView workbookViewId="0">
      <selection sqref="A1:B1"/>
    </sheetView>
  </sheetViews>
  <sheetFormatPr defaultColWidth="8.88671875" defaultRowHeight="14.4"/>
  <cols>
    <col min="1" max="1" width="16.109375" customWidth="1"/>
    <col min="3" max="3" width="9.44140625" bestFit="1" customWidth="1"/>
  </cols>
  <sheetData>
    <row r="1" spans="1:3" ht="96" customHeight="1">
      <c r="A1" s="346" t="s">
        <v>410</v>
      </c>
      <c r="B1" s="346"/>
    </row>
    <row r="3" spans="1:3">
      <c r="A3" s="174" t="s">
        <v>8</v>
      </c>
      <c r="B3" s="175" t="s">
        <v>411</v>
      </c>
    </row>
    <row r="4" spans="1:3" ht="16.5" customHeight="1">
      <c r="A4" s="17" t="s">
        <v>13</v>
      </c>
      <c r="B4" s="109">
        <v>0.26352813852813856</v>
      </c>
    </row>
    <row r="5" spans="1:3">
      <c r="A5" s="17" t="s">
        <v>14</v>
      </c>
      <c r="B5" s="109">
        <v>0.20821917808219179</v>
      </c>
      <c r="C5" s="55"/>
    </row>
    <row r="6" spans="1:3">
      <c r="A6" s="17" t="s">
        <v>15</v>
      </c>
      <c r="B6" s="109">
        <v>0.23053274188589748</v>
      </c>
      <c r="C6" s="55"/>
    </row>
    <row r="7" spans="1:3">
      <c r="A7" s="17" t="s">
        <v>16</v>
      </c>
      <c r="B7" s="109">
        <v>0.24405458089668616</v>
      </c>
      <c r="C7" s="55"/>
    </row>
    <row r="8" spans="1:3">
      <c r="A8" s="17" t="s">
        <v>17</v>
      </c>
      <c r="B8" s="109">
        <v>0.20304182509505703</v>
      </c>
      <c r="C8" s="55"/>
    </row>
    <row r="9" spans="1:3">
      <c r="A9" s="17" t="s">
        <v>18</v>
      </c>
      <c r="B9" s="109">
        <v>0.24921508284373153</v>
      </c>
      <c r="C9" s="55"/>
    </row>
    <row r="10" spans="1:3">
      <c r="A10" s="17" t="s">
        <v>19</v>
      </c>
      <c r="B10" s="109">
        <v>0.21554632753698416</v>
      </c>
      <c r="C10" s="55"/>
    </row>
    <row r="11" spans="1:3">
      <c r="A11" s="17" t="s">
        <v>20</v>
      </c>
      <c r="B11" s="109">
        <v>0.29848727093838395</v>
      </c>
      <c r="C11" s="55"/>
    </row>
    <row r="12" spans="1:3">
      <c r="A12" s="17" t="s">
        <v>21</v>
      </c>
      <c r="B12" s="109">
        <v>0.22971482063454915</v>
      </c>
      <c r="C12" s="55"/>
    </row>
    <row r="13" spans="1:3">
      <c r="A13" s="17" t="s">
        <v>22</v>
      </c>
      <c r="B13" s="109">
        <v>0.19036929442317002</v>
      </c>
      <c r="C13" s="55"/>
    </row>
    <row r="14" spans="1:3">
      <c r="A14" s="17" t="s">
        <v>23</v>
      </c>
      <c r="B14" s="109">
        <v>0.23018731988472624</v>
      </c>
      <c r="C14" s="55"/>
    </row>
    <row r="15" spans="1:3">
      <c r="A15" s="17" t="s">
        <v>24</v>
      </c>
      <c r="B15" s="109">
        <v>0.2555045871559633</v>
      </c>
      <c r="C15" s="55"/>
    </row>
    <row r="16" spans="1:3">
      <c r="A16" s="17" t="s">
        <v>25</v>
      </c>
      <c r="B16" s="109">
        <v>0.36729447421118144</v>
      </c>
      <c r="C16" s="55"/>
    </row>
    <row r="17" spans="1:3">
      <c r="A17" s="17" t="s">
        <v>26</v>
      </c>
      <c r="B17" s="109">
        <v>0.31037851037851039</v>
      </c>
      <c r="C17" s="55"/>
    </row>
    <row r="18" spans="1:3">
      <c r="A18" s="17" t="s">
        <v>27</v>
      </c>
      <c r="B18" s="109">
        <v>0.35644310474755087</v>
      </c>
      <c r="C18" s="55"/>
    </row>
    <row r="19" spans="1:3">
      <c r="A19" s="17" t="s">
        <v>28</v>
      </c>
      <c r="B19" s="109">
        <v>0.50202759392187934</v>
      </c>
      <c r="C19" s="55"/>
    </row>
    <row r="20" spans="1:3">
      <c r="A20" s="17" t="s">
        <v>29</v>
      </c>
      <c r="B20" s="109">
        <v>0.37471422039323277</v>
      </c>
      <c r="C20" s="55"/>
    </row>
    <row r="21" spans="1:3">
      <c r="A21" s="17" t="s">
        <v>30</v>
      </c>
      <c r="B21" s="109">
        <v>0.33305830583058305</v>
      </c>
      <c r="C21" s="55"/>
    </row>
    <row r="22" spans="1:3">
      <c r="A22" s="17" t="s">
        <v>31</v>
      </c>
      <c r="B22" s="109">
        <v>0.38470200273465777</v>
      </c>
      <c r="C22" s="55"/>
    </row>
    <row r="23" spans="1:3">
      <c r="A23" s="17" t="s">
        <v>32</v>
      </c>
      <c r="B23" s="109">
        <v>0.39919685297492213</v>
      </c>
      <c r="C23" s="55"/>
    </row>
    <row r="24" spans="1:3">
      <c r="A24" s="17" t="s">
        <v>33</v>
      </c>
      <c r="B24" s="109">
        <v>0.35327671441247305</v>
      </c>
      <c r="C24" s="55"/>
    </row>
    <row r="25" spans="1:3">
      <c r="A25" s="176" t="s">
        <v>34</v>
      </c>
      <c r="B25" s="177">
        <v>0.31116308383892843</v>
      </c>
      <c r="C25" s="55"/>
    </row>
    <row r="26" spans="1:3">
      <c r="C26" s="55"/>
    </row>
  </sheetData>
  <mergeCells count="1">
    <mergeCell ref="A1:B1"/>
  </mergeCells>
  <printOptions gridLines="1"/>
  <pageMargins left="0.7" right="0.7" top="0.75" bottom="0.75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6"/>
  <sheetViews>
    <sheetView zoomScaleNormal="100" workbookViewId="0">
      <selection sqref="A1:I1"/>
    </sheetView>
  </sheetViews>
  <sheetFormatPr defaultColWidth="8.88671875" defaultRowHeight="14.4"/>
  <cols>
    <col min="1" max="1" width="20" customWidth="1"/>
    <col min="2" max="2" width="10.109375" customWidth="1"/>
    <col min="3" max="3" width="9.6640625" customWidth="1"/>
    <col min="5" max="5" width="10.33203125" customWidth="1"/>
  </cols>
  <sheetData>
    <row r="1" spans="1:9">
      <c r="A1" s="346" t="s">
        <v>57</v>
      </c>
      <c r="B1" s="346"/>
      <c r="C1" s="346"/>
      <c r="D1" s="346"/>
      <c r="E1" s="346"/>
      <c r="F1" s="346"/>
      <c r="G1" s="346"/>
      <c r="H1" s="346"/>
      <c r="I1" s="346"/>
    </row>
    <row r="3" spans="1:9" ht="22.5" customHeight="1">
      <c r="A3" s="348" t="s">
        <v>8</v>
      </c>
      <c r="B3" s="354" t="s">
        <v>58</v>
      </c>
      <c r="C3" s="354"/>
      <c r="D3" s="354"/>
      <c r="E3" s="348" t="s">
        <v>59</v>
      </c>
      <c r="F3" s="348" t="s">
        <v>60</v>
      </c>
      <c r="G3" s="348" t="s">
        <v>34</v>
      </c>
      <c r="H3" s="348" t="s">
        <v>61</v>
      </c>
      <c r="I3" s="348" t="s">
        <v>62</v>
      </c>
    </row>
    <row r="4" spans="1:9" ht="15.75" customHeight="1">
      <c r="A4" s="349"/>
      <c r="B4" s="48" t="s">
        <v>64</v>
      </c>
      <c r="C4" s="49" t="s">
        <v>65</v>
      </c>
      <c r="D4" s="48" t="s">
        <v>66</v>
      </c>
      <c r="E4" s="349"/>
      <c r="F4" s="349"/>
      <c r="G4" s="349"/>
      <c r="H4" s="349"/>
      <c r="I4" s="349"/>
    </row>
    <row r="5" spans="1:9">
      <c r="A5" s="17" t="s">
        <v>13</v>
      </c>
      <c r="B5" s="50">
        <v>99.756493506493499</v>
      </c>
      <c r="C5" s="50">
        <v>0</v>
      </c>
      <c r="D5" s="50">
        <v>0</v>
      </c>
      <c r="E5" s="51">
        <v>0.1855287569573284</v>
      </c>
      <c r="F5" s="51">
        <v>5.7977736549165125E-2</v>
      </c>
      <c r="G5" s="19">
        <v>100</v>
      </c>
      <c r="H5" s="51">
        <v>0</v>
      </c>
      <c r="I5" s="5">
        <v>25872</v>
      </c>
    </row>
    <row r="6" spans="1:9">
      <c r="A6" s="17" t="s">
        <v>14</v>
      </c>
      <c r="B6" s="50">
        <v>100</v>
      </c>
      <c r="C6" s="50">
        <v>0</v>
      </c>
      <c r="D6" s="50">
        <v>0</v>
      </c>
      <c r="E6" s="50">
        <v>0</v>
      </c>
      <c r="F6" s="50">
        <v>0</v>
      </c>
      <c r="G6" s="19">
        <v>100</v>
      </c>
      <c r="H6" s="50">
        <v>0</v>
      </c>
      <c r="I6" s="5">
        <v>730</v>
      </c>
    </row>
    <row r="7" spans="1:9">
      <c r="A7" s="17" t="s">
        <v>15</v>
      </c>
      <c r="B7" s="50">
        <v>88.518014259153531</v>
      </c>
      <c r="C7" s="50">
        <v>11.29606043304493</v>
      </c>
      <c r="D7" s="50">
        <v>0</v>
      </c>
      <c r="E7" s="51">
        <v>0.16250164697615177</v>
      </c>
      <c r="F7" s="51">
        <v>1.9031724420630391E-2</v>
      </c>
      <c r="G7" s="19">
        <v>100</v>
      </c>
      <c r="H7" s="51">
        <v>4.3919364047608593E-3</v>
      </c>
      <c r="I7" s="5">
        <v>68307</v>
      </c>
    </row>
    <row r="8" spans="1:9">
      <c r="A8" s="17" t="s">
        <v>68</v>
      </c>
      <c r="B8" s="50">
        <v>99.025341130604289</v>
      </c>
      <c r="C8" s="50">
        <v>0</v>
      </c>
      <c r="D8" s="50">
        <v>0</v>
      </c>
      <c r="E8" s="50">
        <v>0.97465886939571145</v>
      </c>
      <c r="F8" s="50">
        <v>0</v>
      </c>
      <c r="G8" s="19">
        <v>100</v>
      </c>
      <c r="H8" s="50">
        <v>0</v>
      </c>
      <c r="I8" s="5">
        <v>5130</v>
      </c>
    </row>
    <row r="9" spans="1:9">
      <c r="A9" s="17" t="s">
        <v>69</v>
      </c>
      <c r="B9" s="50">
        <v>98.656527249683151</v>
      </c>
      <c r="C9" s="50">
        <v>0</v>
      </c>
      <c r="D9" s="50">
        <v>0</v>
      </c>
      <c r="E9" s="51">
        <v>1.0899873257287707</v>
      </c>
      <c r="F9" s="51">
        <v>0.25348542458808615</v>
      </c>
      <c r="G9" s="19">
        <v>100</v>
      </c>
      <c r="H9" s="50">
        <v>0</v>
      </c>
      <c r="I9" s="5">
        <v>3945</v>
      </c>
    </row>
    <row r="10" spans="1:9">
      <c r="A10" s="17" t="s">
        <v>18</v>
      </c>
      <c r="B10" s="50">
        <v>96.558798843607192</v>
      </c>
      <c r="C10" s="50">
        <v>2.8630047561316796</v>
      </c>
      <c r="D10" s="50">
        <v>0</v>
      </c>
      <c r="E10" s="51">
        <v>0.46317883676831734</v>
      </c>
      <c r="F10" s="51">
        <v>0.11501756349280363</v>
      </c>
      <c r="G10" s="19">
        <v>100</v>
      </c>
      <c r="H10" s="50">
        <v>0</v>
      </c>
      <c r="I10" s="5">
        <v>32169</v>
      </c>
    </row>
    <row r="11" spans="1:9">
      <c r="A11" s="17" t="s">
        <v>19</v>
      </c>
      <c r="B11" s="50">
        <v>70.840903192317668</v>
      </c>
      <c r="C11" s="50">
        <v>9.9403062548663375</v>
      </c>
      <c r="D11" s="50">
        <v>0</v>
      </c>
      <c r="E11" s="51">
        <v>0.24656112120425644</v>
      </c>
      <c r="F11" s="51">
        <v>7.7861406696080979E-2</v>
      </c>
      <c r="G11" s="19">
        <v>100</v>
      </c>
      <c r="H11" s="50">
        <v>18.89436802491565</v>
      </c>
      <c r="I11" s="5">
        <v>7706</v>
      </c>
    </row>
    <row r="12" spans="1:9">
      <c r="A12" s="17" t="s">
        <v>20</v>
      </c>
      <c r="B12" s="50">
        <v>99.741729184602136</v>
      </c>
      <c r="C12" s="50">
        <v>0</v>
      </c>
      <c r="D12" s="50">
        <v>0</v>
      </c>
      <c r="E12" s="50">
        <v>0.11068749231336859</v>
      </c>
      <c r="F12" s="50">
        <v>0.14758332308449146</v>
      </c>
      <c r="G12" s="19">
        <v>100</v>
      </c>
      <c r="H12" s="50">
        <v>0</v>
      </c>
      <c r="I12" s="5">
        <v>8131</v>
      </c>
    </row>
    <row r="13" spans="1:9">
      <c r="A13" s="17" t="s">
        <v>21</v>
      </c>
      <c r="B13" s="50">
        <v>99.431647220086262</v>
      </c>
      <c r="C13" s="50">
        <v>0</v>
      </c>
      <c r="D13" s="50">
        <v>0</v>
      </c>
      <c r="E13" s="51">
        <v>0.35772792618100363</v>
      </c>
      <c r="F13" s="51">
        <v>0.21062485373274045</v>
      </c>
      <c r="G13" s="19">
        <v>100</v>
      </c>
      <c r="H13" s="50">
        <v>0</v>
      </c>
      <c r="I13" s="5">
        <v>29911</v>
      </c>
    </row>
    <row r="14" spans="1:9">
      <c r="A14" s="17" t="s">
        <v>22</v>
      </c>
      <c r="B14" s="50">
        <v>99.854747127954582</v>
      </c>
      <c r="C14" s="50">
        <v>0</v>
      </c>
      <c r="D14" s="50">
        <v>3.0811215282362782E-2</v>
      </c>
      <c r="E14" s="51">
        <v>0</v>
      </c>
      <c r="F14" s="51">
        <v>5.2819226198336192E-2</v>
      </c>
      <c r="G14" s="19">
        <v>100</v>
      </c>
      <c r="H14" s="50">
        <v>6.1622430564725564E-2</v>
      </c>
      <c r="I14" s="5">
        <v>22719</v>
      </c>
    </row>
    <row r="15" spans="1:9">
      <c r="A15" s="17" t="s">
        <v>23</v>
      </c>
      <c r="B15" s="50">
        <v>100</v>
      </c>
      <c r="C15" s="50">
        <v>0</v>
      </c>
      <c r="D15" s="50">
        <v>0</v>
      </c>
      <c r="E15" s="50">
        <v>0</v>
      </c>
      <c r="F15" s="50">
        <v>0</v>
      </c>
      <c r="G15" s="19">
        <v>100</v>
      </c>
      <c r="H15" s="50">
        <v>0</v>
      </c>
      <c r="I15" s="5">
        <v>5552</v>
      </c>
    </row>
    <row r="16" spans="1:9">
      <c r="A16" s="17" t="s">
        <v>24</v>
      </c>
      <c r="B16" s="50">
        <v>99.885321100917437</v>
      </c>
      <c r="C16" s="50">
        <v>0</v>
      </c>
      <c r="D16" s="50">
        <v>0</v>
      </c>
      <c r="E16" s="51">
        <v>0.11467889908256881</v>
      </c>
      <c r="F16" s="50">
        <v>0</v>
      </c>
      <c r="G16" s="19">
        <v>100</v>
      </c>
      <c r="H16" s="50">
        <v>0</v>
      </c>
      <c r="I16" s="5">
        <v>8720</v>
      </c>
    </row>
    <row r="17" spans="1:9">
      <c r="A17" s="17" t="s">
        <v>25</v>
      </c>
      <c r="B17" s="50">
        <v>77.417870866482659</v>
      </c>
      <c r="C17" s="50">
        <v>21.970557991015855</v>
      </c>
      <c r="D17" s="50">
        <v>0.61157114250148836</v>
      </c>
      <c r="E17" s="50">
        <v>0</v>
      </c>
      <c r="F17" s="50">
        <v>0</v>
      </c>
      <c r="G17" s="19">
        <v>100</v>
      </c>
      <c r="H17" s="50">
        <v>0</v>
      </c>
      <c r="I17" s="5">
        <v>36954</v>
      </c>
    </row>
    <row r="18" spans="1:9">
      <c r="A18" s="17" t="s">
        <v>26</v>
      </c>
      <c r="B18" s="50">
        <v>100</v>
      </c>
      <c r="C18" s="50">
        <v>0</v>
      </c>
      <c r="D18" s="50">
        <v>0</v>
      </c>
      <c r="E18" s="50">
        <v>0</v>
      </c>
      <c r="F18" s="50">
        <v>0</v>
      </c>
      <c r="G18" s="19">
        <v>100</v>
      </c>
      <c r="H18" s="50">
        <v>0</v>
      </c>
      <c r="I18" s="5">
        <v>8190</v>
      </c>
    </row>
    <row r="19" spans="1:9">
      <c r="A19" s="17" t="s">
        <v>27</v>
      </c>
      <c r="B19" s="50">
        <v>100</v>
      </c>
      <c r="C19" s="50">
        <v>0</v>
      </c>
      <c r="D19" s="50">
        <v>0</v>
      </c>
      <c r="E19" s="50">
        <v>0</v>
      </c>
      <c r="F19" s="50">
        <v>0</v>
      </c>
      <c r="G19" s="19">
        <v>100</v>
      </c>
      <c r="H19" s="50">
        <v>0</v>
      </c>
      <c r="I19" s="5">
        <v>1327</v>
      </c>
    </row>
    <row r="20" spans="1:9">
      <c r="A20" s="17" t="s">
        <v>28</v>
      </c>
      <c r="B20" s="50">
        <v>54.663466020322545</v>
      </c>
      <c r="C20" s="50">
        <v>45.308567166961872</v>
      </c>
      <c r="D20" s="50">
        <v>0</v>
      </c>
      <c r="E20" s="50">
        <v>0</v>
      </c>
      <c r="F20" s="50">
        <v>2.3305677262981262E-3</v>
      </c>
      <c r="G20" s="19">
        <v>100</v>
      </c>
      <c r="H20" s="50">
        <v>2.5636244989279387E-2</v>
      </c>
      <c r="I20" s="5">
        <v>42908</v>
      </c>
    </row>
    <row r="21" spans="1:9">
      <c r="A21" s="17" t="s">
        <v>29</v>
      </c>
      <c r="B21" s="50">
        <v>91.773357719859789</v>
      </c>
      <c r="C21" s="50">
        <v>8.1275720164609062</v>
      </c>
      <c r="D21" s="50">
        <v>0</v>
      </c>
      <c r="E21" s="51">
        <v>9.9070263679317178E-2</v>
      </c>
      <c r="F21" s="51">
        <v>0</v>
      </c>
      <c r="G21" s="19">
        <v>100</v>
      </c>
      <c r="H21" s="50">
        <v>0</v>
      </c>
      <c r="I21" s="5">
        <v>26244</v>
      </c>
    </row>
    <row r="22" spans="1:9">
      <c r="A22" s="17" t="s">
        <v>30</v>
      </c>
      <c r="B22" s="50">
        <v>100</v>
      </c>
      <c r="C22" s="50">
        <v>0</v>
      </c>
      <c r="D22" s="50">
        <v>0</v>
      </c>
      <c r="E22" s="50">
        <v>0</v>
      </c>
      <c r="F22" s="50">
        <v>0</v>
      </c>
      <c r="G22" s="19">
        <v>100</v>
      </c>
      <c r="H22" s="50">
        <v>0</v>
      </c>
      <c r="I22" s="5">
        <v>3636</v>
      </c>
    </row>
    <row r="23" spans="1:9">
      <c r="A23" s="17" t="s">
        <v>31</v>
      </c>
      <c r="B23" s="50">
        <v>91.112362261722836</v>
      </c>
      <c r="C23" s="50">
        <v>8.8876377382771654</v>
      </c>
      <c r="D23" s="50">
        <v>0</v>
      </c>
      <c r="E23" s="50">
        <v>0</v>
      </c>
      <c r="F23" s="50">
        <v>0</v>
      </c>
      <c r="G23" s="19">
        <v>100</v>
      </c>
      <c r="H23" s="50">
        <v>0</v>
      </c>
      <c r="I23" s="5">
        <v>12433</v>
      </c>
    </row>
    <row r="24" spans="1:9">
      <c r="A24" s="17" t="s">
        <v>32</v>
      </c>
      <c r="B24" s="50">
        <v>87.441949407201008</v>
      </c>
      <c r="C24" s="50">
        <v>12.558050592798994</v>
      </c>
      <c r="D24" s="50">
        <v>0</v>
      </c>
      <c r="E24" s="50">
        <v>0</v>
      </c>
      <c r="F24" s="50">
        <v>0</v>
      </c>
      <c r="G24" s="19">
        <v>100</v>
      </c>
      <c r="H24" s="50">
        <v>0</v>
      </c>
      <c r="I24" s="5">
        <v>36606</v>
      </c>
    </row>
    <row r="25" spans="1:9">
      <c r="A25" s="17" t="s">
        <v>33</v>
      </c>
      <c r="B25" s="50">
        <v>99.923944733172775</v>
      </c>
      <c r="C25" s="50">
        <v>0</v>
      </c>
      <c r="D25" s="50">
        <v>0</v>
      </c>
      <c r="E25" s="50">
        <v>1.2675877804537964E-2</v>
      </c>
      <c r="F25" s="50">
        <v>5.0703511218151857E-2</v>
      </c>
      <c r="G25" s="19">
        <v>100</v>
      </c>
      <c r="H25" s="50">
        <v>1.2675877804537964E-2</v>
      </c>
      <c r="I25" s="5">
        <v>7889</v>
      </c>
    </row>
    <row r="26" spans="1:9">
      <c r="A26" s="21" t="s">
        <v>34</v>
      </c>
      <c r="B26" s="52">
        <v>88.037329243012152</v>
      </c>
      <c r="C26" s="52">
        <v>11.338998023180174</v>
      </c>
      <c r="D26" s="52">
        <v>5.8975546662819331E-2</v>
      </c>
      <c r="E26" s="53">
        <v>0.14503428428238402</v>
      </c>
      <c r="F26" s="53">
        <v>4.3788710612307914E-2</v>
      </c>
      <c r="G26" s="23">
        <v>100</v>
      </c>
      <c r="H26" s="53">
        <v>0.37587419225015756</v>
      </c>
      <c r="I26" s="54">
        <v>395079</v>
      </c>
    </row>
  </sheetData>
  <mergeCells count="8">
    <mergeCell ref="A1:I1"/>
    <mergeCell ref="I3:I4"/>
    <mergeCell ref="A3:A4"/>
    <mergeCell ref="E3:E4"/>
    <mergeCell ref="F3:F4"/>
    <mergeCell ref="G3:G4"/>
    <mergeCell ref="H3:H4"/>
    <mergeCell ref="B3:D3"/>
  </mergeCells>
  <printOptions gridLines="1"/>
  <pageMargins left="0.7" right="0.7" top="0.75" bottom="0.75" header="0.5" footer="0.5"/>
  <pageSetup paperSize="9"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G27"/>
  <sheetViews>
    <sheetView zoomScale="80" workbookViewId="0">
      <selection sqref="A1:E1"/>
    </sheetView>
  </sheetViews>
  <sheetFormatPr defaultColWidth="8.88671875" defaultRowHeight="14.4"/>
  <cols>
    <col min="1" max="1" width="18.6640625" bestFit="1" customWidth="1"/>
    <col min="2" max="2" width="10.109375" customWidth="1"/>
    <col min="3" max="3" width="10.6640625" customWidth="1"/>
    <col min="4" max="4" width="13.44140625" customWidth="1"/>
    <col min="5" max="5" width="9.44140625" bestFit="1" customWidth="1"/>
    <col min="7" max="7" width="15" customWidth="1"/>
  </cols>
  <sheetData>
    <row r="1" spans="1:5" ht="48" customHeight="1">
      <c r="A1" s="346" t="s">
        <v>412</v>
      </c>
      <c r="B1" s="346"/>
      <c r="C1" s="346"/>
      <c r="D1" s="346"/>
      <c r="E1" s="346"/>
    </row>
    <row r="3" spans="1:5">
      <c r="A3" s="410" t="s">
        <v>8</v>
      </c>
      <c r="B3" s="385" t="s">
        <v>413</v>
      </c>
      <c r="C3" s="385"/>
      <c r="D3" s="385"/>
      <c r="E3" s="385"/>
    </row>
    <row r="4" spans="1:5">
      <c r="A4" s="415"/>
      <c r="B4" s="369" t="s">
        <v>414</v>
      </c>
      <c r="C4" s="366" t="s">
        <v>359</v>
      </c>
      <c r="D4" s="366"/>
      <c r="E4" s="369" t="s">
        <v>34</v>
      </c>
    </row>
    <row r="5" spans="1:5" ht="27" customHeight="1">
      <c r="A5" s="411"/>
      <c r="B5" s="370"/>
      <c r="C5" s="49" t="s">
        <v>415</v>
      </c>
      <c r="D5" s="49" t="s">
        <v>416</v>
      </c>
      <c r="E5" s="370"/>
    </row>
    <row r="6" spans="1:5">
      <c r="A6" s="17" t="s">
        <v>13</v>
      </c>
      <c r="B6" s="19">
        <v>23.827009383924931</v>
      </c>
      <c r="C6" s="141"/>
      <c r="D6" s="141"/>
      <c r="E6" s="19">
        <v>23.827009383924931</v>
      </c>
    </row>
    <row r="7" spans="1:5">
      <c r="A7" s="17" t="s">
        <v>14</v>
      </c>
      <c r="B7" s="19">
        <v>32.653061224489797</v>
      </c>
      <c r="C7" s="141"/>
      <c r="D7" s="141"/>
      <c r="E7" s="19">
        <v>32.653061224489797</v>
      </c>
    </row>
    <row r="8" spans="1:5">
      <c r="A8" s="17" t="s">
        <v>15</v>
      </c>
      <c r="B8" s="19">
        <v>28.753180661577609</v>
      </c>
      <c r="C8" s="19">
        <v>29.36259143155695</v>
      </c>
      <c r="D8" s="19"/>
      <c r="E8" s="19">
        <v>28.822412155745493</v>
      </c>
    </row>
    <row r="9" spans="1:5">
      <c r="A9" s="17" t="s">
        <v>16</v>
      </c>
      <c r="B9" s="19">
        <v>38.427947598253276</v>
      </c>
      <c r="C9" s="141"/>
      <c r="D9" s="19"/>
      <c r="E9" s="19">
        <v>38.427947598253276</v>
      </c>
    </row>
    <row r="10" spans="1:5">
      <c r="A10" s="17" t="s">
        <v>17</v>
      </c>
      <c r="B10" s="19">
        <v>31.75</v>
      </c>
      <c r="C10" s="141"/>
      <c r="D10" s="141"/>
      <c r="E10" s="19">
        <v>31.75</v>
      </c>
    </row>
    <row r="11" spans="1:5">
      <c r="A11" s="17" t="s">
        <v>18</v>
      </c>
      <c r="B11" s="19">
        <v>23.720667232117616</v>
      </c>
      <c r="C11" s="141">
        <v>18.292682926829269</v>
      </c>
      <c r="D11" s="141"/>
      <c r="E11" s="19">
        <v>23.597678916827853</v>
      </c>
    </row>
    <row r="12" spans="1:5">
      <c r="A12" s="17" t="s">
        <v>19</v>
      </c>
      <c r="B12" s="19">
        <v>35.098039215686271</v>
      </c>
      <c r="C12" s="19">
        <v>29.411764705882355</v>
      </c>
      <c r="D12" s="141"/>
      <c r="E12" s="19">
        <v>34.581105169340468</v>
      </c>
    </row>
    <row r="13" spans="1:5">
      <c r="A13" s="17" t="s">
        <v>20</v>
      </c>
      <c r="B13" s="19">
        <v>17.182817182817185</v>
      </c>
      <c r="C13" s="141"/>
      <c r="D13" s="178"/>
      <c r="E13" s="19">
        <v>17.182817182817185</v>
      </c>
    </row>
    <row r="14" spans="1:5">
      <c r="A14" s="17" t="s">
        <v>21</v>
      </c>
      <c r="B14" s="19">
        <v>23.998804542737599</v>
      </c>
      <c r="C14" s="178"/>
      <c r="D14" s="141"/>
      <c r="E14" s="19">
        <v>23.998804542737599</v>
      </c>
    </row>
    <row r="15" spans="1:5">
      <c r="A15" s="17" t="s">
        <v>22</v>
      </c>
      <c r="B15" s="19">
        <v>34.404614750721059</v>
      </c>
      <c r="C15" s="141"/>
      <c r="D15" s="178">
        <v>0</v>
      </c>
      <c r="E15" s="19">
        <v>34.376286537669827</v>
      </c>
    </row>
    <row r="16" spans="1:5">
      <c r="A16" s="17" t="s">
        <v>23</v>
      </c>
      <c r="B16" s="19">
        <v>18.930041152263374</v>
      </c>
      <c r="C16" s="141"/>
      <c r="D16" s="141"/>
      <c r="E16" s="19">
        <v>18.930041152263374</v>
      </c>
    </row>
    <row r="17" spans="1:7">
      <c r="A17" s="17" t="s">
        <v>24</v>
      </c>
      <c r="B17" s="19">
        <v>22.057541412380122</v>
      </c>
      <c r="C17" s="19"/>
      <c r="D17" s="141"/>
      <c r="E17" s="19">
        <v>22.057541412380122</v>
      </c>
    </row>
    <row r="18" spans="1:7">
      <c r="A18" s="17" t="s">
        <v>25</v>
      </c>
      <c r="B18" s="94">
        <v>8.944062219563266</v>
      </c>
      <c r="C18" s="94">
        <v>43.858477970627504</v>
      </c>
      <c r="D18" s="94">
        <v>18.823529411764707</v>
      </c>
      <c r="E18" s="94">
        <v>25.358032378580326</v>
      </c>
    </row>
    <row r="19" spans="1:7">
      <c r="A19" s="17" t="s">
        <v>26</v>
      </c>
      <c r="B19" s="19">
        <v>14.513274336283185</v>
      </c>
      <c r="C19" s="141"/>
      <c r="D19" s="141"/>
      <c r="E19" s="19">
        <v>14.513274336283185</v>
      </c>
    </row>
    <row r="20" spans="1:7">
      <c r="A20" s="17" t="s">
        <v>27</v>
      </c>
      <c r="B20" s="19">
        <v>13.145539906103288</v>
      </c>
      <c r="C20" s="141"/>
      <c r="D20" s="141"/>
      <c r="E20" s="19">
        <v>13.145539906103288</v>
      </c>
    </row>
    <row r="21" spans="1:7">
      <c r="A21" s="17" t="s">
        <v>28</v>
      </c>
      <c r="B21" s="19">
        <v>3.8975926633549864</v>
      </c>
      <c r="C21" s="19">
        <v>2.5725836089672915</v>
      </c>
      <c r="D21" s="19"/>
      <c r="E21" s="19">
        <v>3.2221805919820157</v>
      </c>
    </row>
    <row r="22" spans="1:7">
      <c r="A22" s="17" t="s">
        <v>29</v>
      </c>
      <c r="B22" s="19">
        <v>5.7264552768575481</v>
      </c>
      <c r="C22" s="19">
        <v>4.3795620437956204</v>
      </c>
      <c r="D22" s="141"/>
      <c r="E22" s="19">
        <v>5.6070735389260298</v>
      </c>
    </row>
    <row r="23" spans="1:7">
      <c r="A23" s="17" t="s">
        <v>30</v>
      </c>
      <c r="B23" s="19">
        <v>3.833333333333333</v>
      </c>
      <c r="C23" s="141"/>
      <c r="D23" s="141"/>
      <c r="E23" s="19">
        <v>3.833333333333333</v>
      </c>
    </row>
    <row r="24" spans="1:7">
      <c r="A24" s="17" t="s">
        <v>31</v>
      </c>
      <c r="B24" s="19">
        <v>3.8381742738589213</v>
      </c>
      <c r="C24" s="19">
        <v>17.261904761904763</v>
      </c>
      <c r="D24" s="141"/>
      <c r="E24" s="19">
        <v>4.91412213740458</v>
      </c>
      <c r="G24" s="179"/>
    </row>
    <row r="25" spans="1:7">
      <c r="A25" s="17" t="s">
        <v>32</v>
      </c>
      <c r="B25" s="19">
        <v>7.3643410852713185</v>
      </c>
      <c r="C25" s="19">
        <v>0.90661831368993651</v>
      </c>
      <c r="D25" s="141"/>
      <c r="E25" s="19">
        <v>6.3521386954668175</v>
      </c>
    </row>
    <row r="26" spans="1:7">
      <c r="A26" s="17" t="s">
        <v>33</v>
      </c>
      <c r="B26" s="19">
        <v>14.37246963562753</v>
      </c>
      <c r="C26" s="19"/>
      <c r="D26" s="141"/>
      <c r="E26" s="19">
        <v>14.37246963562753</v>
      </c>
    </row>
    <row r="27" spans="1:7">
      <c r="A27" s="21" t="s">
        <v>34</v>
      </c>
      <c r="B27" s="23">
        <v>16.838801348800715</v>
      </c>
      <c r="C27" s="23">
        <v>16.253345227475467</v>
      </c>
      <c r="D27" s="23">
        <v>18.390804597701148</v>
      </c>
      <c r="E27" s="23">
        <v>16.728828058169377</v>
      </c>
    </row>
  </sheetData>
  <mergeCells count="6">
    <mergeCell ref="A1:E1"/>
    <mergeCell ref="A3:A5"/>
    <mergeCell ref="B3:E3"/>
    <mergeCell ref="C4:D4"/>
    <mergeCell ref="B4:B5"/>
    <mergeCell ref="E4:E5"/>
  </mergeCells>
  <printOptions gridLines="1"/>
  <pageMargins left="0.7" right="0.7" top="0.75" bottom="0.75" header="0.5" footer="0.5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D30"/>
  <sheetViews>
    <sheetView zoomScale="78" workbookViewId="0">
      <selection sqref="A1:D1"/>
    </sheetView>
  </sheetViews>
  <sheetFormatPr defaultColWidth="8.88671875" defaultRowHeight="14.4"/>
  <cols>
    <col min="1" max="1" width="19.44140625" customWidth="1"/>
    <col min="2" max="2" width="10.44140625" customWidth="1"/>
    <col min="3" max="3" width="11.33203125" customWidth="1"/>
    <col min="4" max="4" width="11.109375" customWidth="1"/>
  </cols>
  <sheetData>
    <row r="1" spans="1:4" ht="34.5" customHeight="1">
      <c r="A1" s="346" t="s">
        <v>417</v>
      </c>
      <c r="B1" s="346"/>
      <c r="C1" s="346"/>
      <c r="D1" s="346"/>
    </row>
    <row r="3" spans="1:4" ht="43.5" customHeight="1">
      <c r="A3" s="56" t="s">
        <v>8</v>
      </c>
      <c r="B3" s="56" t="s">
        <v>3</v>
      </c>
      <c r="C3" s="56" t="s">
        <v>418</v>
      </c>
      <c r="D3" s="56" t="s">
        <v>419</v>
      </c>
    </row>
    <row r="4" spans="1:4">
      <c r="A4" s="99" t="s">
        <v>13</v>
      </c>
      <c r="B4" s="18">
        <v>26215</v>
      </c>
      <c r="C4" s="18">
        <v>26151</v>
      </c>
      <c r="D4" s="63">
        <v>2.4413503719244698</v>
      </c>
    </row>
    <row r="5" spans="1:4">
      <c r="A5" s="99" t="s">
        <v>14</v>
      </c>
      <c r="B5" s="18">
        <v>740</v>
      </c>
      <c r="C5" s="18">
        <v>740</v>
      </c>
      <c r="D5" s="63">
        <v>0</v>
      </c>
    </row>
    <row r="6" spans="1:4">
      <c r="A6" s="99" t="s">
        <v>15</v>
      </c>
      <c r="B6" s="18">
        <v>69322</v>
      </c>
      <c r="C6" s="18">
        <v>69136</v>
      </c>
      <c r="D6" s="63">
        <v>2.6831308963965301</v>
      </c>
    </row>
    <row r="7" spans="1:4">
      <c r="A7" s="99" t="s">
        <v>16</v>
      </c>
      <c r="B7" s="18">
        <v>5192</v>
      </c>
      <c r="C7" s="18">
        <v>5175</v>
      </c>
      <c r="D7" s="63">
        <v>3.27426810477658</v>
      </c>
    </row>
    <row r="8" spans="1:4">
      <c r="A8" s="99" t="s">
        <v>17</v>
      </c>
      <c r="B8" s="18">
        <v>4000</v>
      </c>
      <c r="C8" s="18">
        <v>3990</v>
      </c>
      <c r="D8" s="63">
        <v>2.25</v>
      </c>
    </row>
    <row r="9" spans="1:4">
      <c r="A9" s="99" t="s">
        <v>18</v>
      </c>
      <c r="B9" s="18">
        <v>32603</v>
      </c>
      <c r="C9" s="18">
        <v>32529</v>
      </c>
      <c r="D9" s="63">
        <v>2.2697297794681499</v>
      </c>
    </row>
    <row r="10" spans="1:4">
      <c r="A10" s="99" t="s">
        <v>19</v>
      </c>
      <c r="B10" s="18">
        <v>7800</v>
      </c>
      <c r="C10" s="18">
        <v>7780</v>
      </c>
      <c r="D10" s="63">
        <v>2.5641025641025599</v>
      </c>
    </row>
    <row r="11" spans="1:4">
      <c r="A11" s="99" t="s">
        <v>20</v>
      </c>
      <c r="B11" s="18">
        <v>8248</v>
      </c>
      <c r="C11" s="18">
        <v>8224</v>
      </c>
      <c r="D11" s="63">
        <v>2.9097963142580001</v>
      </c>
    </row>
    <row r="12" spans="1:4">
      <c r="A12" s="99" t="s">
        <v>21</v>
      </c>
      <c r="B12" s="18">
        <v>30349</v>
      </c>
      <c r="C12" s="18">
        <v>30269</v>
      </c>
      <c r="D12" s="63">
        <v>2.6360011862005299</v>
      </c>
    </row>
    <row r="13" spans="1:4">
      <c r="A13" s="99" t="s">
        <v>22</v>
      </c>
      <c r="B13" s="18">
        <v>23085</v>
      </c>
      <c r="C13" s="18">
        <v>23024</v>
      </c>
      <c r="D13" s="63">
        <v>2.64240849036171</v>
      </c>
    </row>
    <row r="14" spans="1:4">
      <c r="A14" s="99" t="s">
        <v>23</v>
      </c>
      <c r="B14" s="18">
        <v>5627</v>
      </c>
      <c r="C14" s="18">
        <v>5604</v>
      </c>
      <c r="D14" s="63">
        <v>3.9097209880931199</v>
      </c>
    </row>
    <row r="15" spans="1:4">
      <c r="A15" s="99" t="s">
        <v>24</v>
      </c>
      <c r="B15" s="18">
        <v>8840</v>
      </c>
      <c r="C15" s="18">
        <v>8813</v>
      </c>
      <c r="D15" s="63">
        <v>3.05429864253394</v>
      </c>
    </row>
    <row r="16" spans="1:4">
      <c r="A16" s="99" t="s">
        <v>25</v>
      </c>
      <c r="B16" s="18">
        <v>37534</v>
      </c>
      <c r="C16" s="18">
        <v>37449</v>
      </c>
      <c r="D16" s="63">
        <v>2.2646134171684298</v>
      </c>
    </row>
    <row r="17" spans="1:4">
      <c r="A17" s="99" t="s">
        <v>26</v>
      </c>
      <c r="B17" s="18">
        <v>8308</v>
      </c>
      <c r="C17" s="18">
        <v>8276</v>
      </c>
      <c r="D17" s="63">
        <v>3.8517091959557099</v>
      </c>
    </row>
    <row r="18" spans="1:4">
      <c r="A18" s="99" t="s">
        <v>27</v>
      </c>
      <c r="B18" s="18">
        <v>1341</v>
      </c>
      <c r="C18" s="18">
        <v>1337</v>
      </c>
      <c r="D18" s="63">
        <v>2.98284862043251</v>
      </c>
    </row>
    <row r="19" spans="1:4">
      <c r="A19" s="99" t="s">
        <v>28</v>
      </c>
      <c r="B19" s="18">
        <v>43605</v>
      </c>
      <c r="C19" s="18">
        <v>43503</v>
      </c>
      <c r="D19" s="63">
        <v>2.3391812865497101</v>
      </c>
    </row>
    <row r="20" spans="1:4">
      <c r="A20" s="99" t="s">
        <v>29</v>
      </c>
      <c r="B20" s="18">
        <v>26694</v>
      </c>
      <c r="C20" s="18">
        <v>26596</v>
      </c>
      <c r="D20" s="63">
        <v>3.6712369820933501</v>
      </c>
    </row>
    <row r="21" spans="1:4">
      <c r="A21" s="99" t="s">
        <v>30</v>
      </c>
      <c r="B21" s="18">
        <v>3675</v>
      </c>
      <c r="C21" s="18">
        <v>3666</v>
      </c>
      <c r="D21" s="63">
        <v>2.4489795918367299</v>
      </c>
    </row>
    <row r="22" spans="1:4">
      <c r="A22" s="99" t="s">
        <v>31</v>
      </c>
      <c r="B22" s="18">
        <v>12611</v>
      </c>
      <c r="C22" s="18">
        <v>12568</v>
      </c>
      <c r="D22" s="63">
        <v>3.4097216715565799</v>
      </c>
    </row>
    <row r="23" spans="1:4">
      <c r="A23" s="99" t="s">
        <v>32</v>
      </c>
      <c r="B23" s="18">
        <v>37298</v>
      </c>
      <c r="C23" s="18">
        <v>37197</v>
      </c>
      <c r="D23" s="63">
        <v>2.6542978175773499</v>
      </c>
    </row>
    <row r="24" spans="1:4">
      <c r="A24" s="99" t="s">
        <v>33</v>
      </c>
      <c r="B24" s="18">
        <v>8000</v>
      </c>
      <c r="C24" s="18">
        <v>7980</v>
      </c>
      <c r="D24" s="63">
        <v>2.5</v>
      </c>
    </row>
    <row r="25" spans="1:4">
      <c r="A25" s="21" t="s">
        <v>34</v>
      </c>
      <c r="B25" s="22">
        <v>401087</v>
      </c>
      <c r="C25" s="22">
        <v>400007</v>
      </c>
      <c r="D25" s="106">
        <v>2.6827097362916299</v>
      </c>
    </row>
    <row r="30" spans="1:4">
      <c r="B30" s="8"/>
    </row>
  </sheetData>
  <mergeCells count="1">
    <mergeCell ref="A1:D1"/>
  </mergeCells>
  <printOptions gridLines="1"/>
  <pageMargins left="0.7" right="0.7" top="0.75" bottom="0.75" header="0.5" footer="0.5"/>
  <pageSetup paperSize="9"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D27"/>
  <sheetViews>
    <sheetView workbookViewId="0">
      <selection sqref="A1:D1"/>
    </sheetView>
  </sheetViews>
  <sheetFormatPr defaultColWidth="8.88671875" defaultRowHeight="14.4"/>
  <cols>
    <col min="1" max="1" width="20.44140625" customWidth="1"/>
  </cols>
  <sheetData>
    <row r="1" spans="1:4" ht="39" customHeight="1">
      <c r="A1" s="346" t="s">
        <v>420</v>
      </c>
      <c r="B1" s="346"/>
      <c r="C1" s="346"/>
      <c r="D1" s="346"/>
    </row>
    <row r="3" spans="1:4">
      <c r="A3" s="348" t="s">
        <v>8</v>
      </c>
      <c r="B3" s="363" t="s">
        <v>421</v>
      </c>
      <c r="C3" s="363"/>
      <c r="D3" s="363"/>
    </row>
    <row r="4" spans="1:4">
      <c r="A4" s="347"/>
      <c r="B4" s="155">
        <v>2019</v>
      </c>
      <c r="C4" s="155">
        <v>2020</v>
      </c>
      <c r="D4" s="155">
        <v>2021</v>
      </c>
    </row>
    <row r="5" spans="1:4">
      <c r="A5" s="349"/>
      <c r="B5" s="287"/>
      <c r="C5" s="287"/>
      <c r="D5" s="48"/>
    </row>
    <row r="6" spans="1:4">
      <c r="A6" s="17" t="s">
        <v>13</v>
      </c>
      <c r="B6" s="19">
        <v>2.9608232532948189</v>
      </c>
      <c r="C6" s="19">
        <v>2.6683704149128098</v>
      </c>
      <c r="D6" s="19">
        <v>2.4413503719244698</v>
      </c>
    </row>
    <row r="7" spans="1:4">
      <c r="A7" s="17" t="s">
        <v>14</v>
      </c>
      <c r="B7" s="19">
        <v>3.6363636363636362</v>
      </c>
      <c r="C7" s="19">
        <v>3.9735099337748299</v>
      </c>
      <c r="D7" s="19">
        <v>0</v>
      </c>
    </row>
    <row r="8" spans="1:4">
      <c r="A8" s="17" t="s">
        <v>15</v>
      </c>
      <c r="B8" s="19">
        <v>2.5168806917362416</v>
      </c>
      <c r="C8" s="19">
        <v>2.15598321516423</v>
      </c>
      <c r="D8" s="19">
        <v>2.6831308963965301</v>
      </c>
    </row>
    <row r="9" spans="1:4">
      <c r="A9" s="17" t="s">
        <v>16</v>
      </c>
      <c r="B9" s="19">
        <v>2.0715630885122414</v>
      </c>
      <c r="C9" s="19">
        <v>2.8818443804034599</v>
      </c>
      <c r="D9" s="19">
        <v>3.27426810477658</v>
      </c>
    </row>
    <row r="10" spans="1:4">
      <c r="A10" s="17" t="s">
        <v>17</v>
      </c>
      <c r="B10" s="19">
        <v>2.7033669206193167</v>
      </c>
      <c r="C10" s="19">
        <v>3.5614347494276299</v>
      </c>
      <c r="D10" s="19">
        <v>2.25</v>
      </c>
    </row>
    <row r="11" spans="1:4">
      <c r="A11" s="17" t="s">
        <v>18</v>
      </c>
      <c r="B11" s="19">
        <v>2.7606073336133949</v>
      </c>
      <c r="C11" s="19">
        <v>2.7709359605911299</v>
      </c>
      <c r="D11" s="19">
        <v>2.2697297794681499</v>
      </c>
    </row>
    <row r="12" spans="1:4">
      <c r="A12" s="17" t="s">
        <v>19</v>
      </c>
      <c r="B12" s="19">
        <v>2.623032725455908</v>
      </c>
      <c r="C12" s="19">
        <v>2.5262094227611498</v>
      </c>
      <c r="D12" s="19">
        <v>2.5641025641025599</v>
      </c>
    </row>
    <row r="13" spans="1:4">
      <c r="A13" s="17" t="s">
        <v>20</v>
      </c>
      <c r="B13" s="19">
        <v>3.6440578347243449</v>
      </c>
      <c r="C13" s="19">
        <v>2.36</v>
      </c>
      <c r="D13" s="19">
        <v>2.9097963142580001</v>
      </c>
    </row>
    <row r="14" spans="1:4">
      <c r="A14" s="17" t="s">
        <v>21</v>
      </c>
      <c r="B14" s="19">
        <v>3.1962025316455698</v>
      </c>
      <c r="C14" s="19">
        <v>3.00122027637611</v>
      </c>
      <c r="D14" s="19">
        <v>2.6360011862005299</v>
      </c>
    </row>
    <row r="15" spans="1:4">
      <c r="A15" s="17" t="s">
        <v>22</v>
      </c>
      <c r="B15" s="19">
        <v>1.7462891355868779</v>
      </c>
      <c r="C15" s="19">
        <v>2.3107778165329602</v>
      </c>
      <c r="D15" s="19">
        <v>2.64240849036171</v>
      </c>
    </row>
    <row r="16" spans="1:4">
      <c r="A16" s="17" t="s">
        <v>23</v>
      </c>
      <c r="B16" s="19">
        <v>2.4525833878351864</v>
      </c>
      <c r="C16" s="19">
        <v>3.1601123595505598</v>
      </c>
      <c r="D16" s="19">
        <v>3.9097209880931199</v>
      </c>
    </row>
    <row r="17" spans="1:4">
      <c r="A17" s="17" t="s">
        <v>24</v>
      </c>
      <c r="B17" s="19">
        <v>2.9498525073746311</v>
      </c>
      <c r="C17" s="19">
        <v>2.42718446601942</v>
      </c>
      <c r="D17" s="19">
        <v>3.05429864253394</v>
      </c>
    </row>
    <row r="18" spans="1:4">
      <c r="A18" s="17" t="s">
        <v>25</v>
      </c>
      <c r="B18" s="19">
        <v>1.7671917018824435</v>
      </c>
      <c r="C18" s="19">
        <v>2.4807347197297598</v>
      </c>
      <c r="D18" s="19">
        <v>2.2646134171684298</v>
      </c>
    </row>
    <row r="19" spans="1:4">
      <c r="A19" s="17" t="s">
        <v>26</v>
      </c>
      <c r="B19" s="19">
        <v>2.6178010471204192</v>
      </c>
      <c r="C19" s="19">
        <v>2.45368666421298</v>
      </c>
      <c r="D19" s="19">
        <v>3.8517091959557099</v>
      </c>
    </row>
    <row r="20" spans="1:4">
      <c r="A20" s="17" t="s">
        <v>27</v>
      </c>
      <c r="B20" s="19">
        <v>2.9550827423167849</v>
      </c>
      <c r="C20" s="19">
        <v>1.3458950201884301</v>
      </c>
      <c r="D20" s="19">
        <v>2.98284862043251</v>
      </c>
    </row>
    <row r="21" spans="1:4">
      <c r="A21" s="17" t="s">
        <v>28</v>
      </c>
      <c r="B21" s="19">
        <v>2.2027817987286804</v>
      </c>
      <c r="C21" s="19">
        <v>2.91073030880003</v>
      </c>
      <c r="D21" s="19">
        <v>2.3391812865497101</v>
      </c>
    </row>
    <row r="22" spans="1:4">
      <c r="A22" s="17" t="s">
        <v>29</v>
      </c>
      <c r="B22" s="19">
        <v>3.4935120490517613</v>
      </c>
      <c r="C22" s="19">
        <v>3.27722329807836</v>
      </c>
      <c r="D22" s="19">
        <v>3.6712369820933501</v>
      </c>
    </row>
    <row r="23" spans="1:4">
      <c r="A23" s="17" t="s">
        <v>30</v>
      </c>
      <c r="B23" s="19">
        <v>2.842377260981912</v>
      </c>
      <c r="C23" s="19">
        <v>3.5149384885764499</v>
      </c>
      <c r="D23" s="19">
        <v>2.4489795918367299</v>
      </c>
    </row>
    <row r="24" spans="1:4">
      <c r="A24" s="17" t="s">
        <v>31</v>
      </c>
      <c r="B24" s="19">
        <v>2.7952480782669462</v>
      </c>
      <c r="C24" s="19">
        <v>3.0626603757967099</v>
      </c>
      <c r="D24" s="19">
        <v>3.4097216715565799</v>
      </c>
    </row>
    <row r="25" spans="1:4">
      <c r="A25" s="17" t="s">
        <v>32</v>
      </c>
      <c r="B25" s="19">
        <v>2.3770152955766846</v>
      </c>
      <c r="C25" s="19">
        <v>2.6182206786000499</v>
      </c>
      <c r="D25" s="19">
        <v>2.6542978175773499</v>
      </c>
    </row>
    <row r="26" spans="1:4">
      <c r="A26" s="17" t="s">
        <v>33</v>
      </c>
      <c r="B26" s="19">
        <v>3.9071477821190532</v>
      </c>
      <c r="C26" s="19">
        <v>2.44648318042813</v>
      </c>
      <c r="D26" s="19">
        <v>2.5</v>
      </c>
    </row>
    <row r="27" spans="1:4">
      <c r="A27" s="153" t="s">
        <v>34</v>
      </c>
      <c r="B27" s="154">
        <v>2.595321784348906</v>
      </c>
      <c r="C27" s="154">
        <v>2.65</v>
      </c>
      <c r="D27" s="154">
        <v>2.6827097362916299</v>
      </c>
    </row>
  </sheetData>
  <mergeCells count="3">
    <mergeCell ref="A1:D1"/>
    <mergeCell ref="A3:A5"/>
    <mergeCell ref="B3:D3"/>
  </mergeCells>
  <printOptions gridLines="1"/>
  <pageMargins left="0.7" right="0.7" top="0.75" bottom="0.75" header="0.5" footer="0.5"/>
  <pageSetup paperSize="9" orientation="portrait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26"/>
  <sheetViews>
    <sheetView workbookViewId="0">
      <selection sqref="A1:H1"/>
    </sheetView>
  </sheetViews>
  <sheetFormatPr defaultColWidth="8.88671875" defaultRowHeight="14.4"/>
  <cols>
    <col min="3" max="3" width="10" customWidth="1"/>
    <col min="4" max="4" width="12.109375" customWidth="1"/>
    <col min="5" max="5" width="10.6640625" customWidth="1"/>
  </cols>
  <sheetData>
    <row r="1" spans="1:8" ht="30" customHeight="1">
      <c r="A1" s="346" t="s">
        <v>422</v>
      </c>
      <c r="B1" s="346"/>
      <c r="C1" s="346"/>
      <c r="D1" s="346"/>
      <c r="E1" s="346"/>
      <c r="F1" s="346"/>
      <c r="G1" s="346"/>
      <c r="H1" s="346"/>
    </row>
    <row r="3" spans="1:8" ht="22.5" customHeight="1">
      <c r="A3" s="410" t="s">
        <v>8</v>
      </c>
      <c r="B3" s="385" t="s">
        <v>423</v>
      </c>
      <c r="C3" s="385"/>
      <c r="D3" s="385"/>
      <c r="E3" s="385"/>
      <c r="F3" s="385"/>
      <c r="G3" s="385"/>
      <c r="H3" s="351" t="s">
        <v>400</v>
      </c>
    </row>
    <row r="4" spans="1:8">
      <c r="A4" s="411"/>
      <c r="B4" s="49" t="s">
        <v>424</v>
      </c>
      <c r="C4" s="49" t="s">
        <v>425</v>
      </c>
      <c r="D4" s="49" t="s">
        <v>426</v>
      </c>
      <c r="E4" s="49" t="s">
        <v>427</v>
      </c>
      <c r="F4" s="49" t="s">
        <v>428</v>
      </c>
      <c r="G4" s="49" t="s">
        <v>34</v>
      </c>
      <c r="H4" s="353"/>
    </row>
    <row r="5" spans="1:8">
      <c r="A5" s="99" t="s">
        <v>13</v>
      </c>
      <c r="B5" s="19">
        <v>0.76096516385606672</v>
      </c>
      <c r="C5" s="19">
        <v>6.0456579098313634</v>
      </c>
      <c r="D5" s="19">
        <v>46.445642614049177</v>
      </c>
      <c r="E5" s="19">
        <v>41.883675576459787</v>
      </c>
      <c r="F5" s="19">
        <v>4.8411150625215091</v>
      </c>
      <c r="G5" s="19">
        <v>100</v>
      </c>
      <c r="H5" s="63">
        <v>2.2943673282092462E-2</v>
      </c>
    </row>
    <row r="6" spans="1:8">
      <c r="A6" s="99" t="s">
        <v>14</v>
      </c>
      <c r="B6" s="19">
        <v>0.40540540540540543</v>
      </c>
      <c r="C6" s="19">
        <v>6.0810810810810816</v>
      </c>
      <c r="D6" s="19">
        <v>49.594594594594597</v>
      </c>
      <c r="E6" s="19">
        <v>39.45945945945946</v>
      </c>
      <c r="F6" s="19">
        <v>4.4594594594594597</v>
      </c>
      <c r="G6" s="19">
        <v>100</v>
      </c>
      <c r="H6" s="63">
        <v>0</v>
      </c>
    </row>
    <row r="7" spans="1:8">
      <c r="A7" s="99" t="s">
        <v>15</v>
      </c>
      <c r="B7" s="19">
        <v>0.93439018745660718</v>
      </c>
      <c r="C7" s="19">
        <v>5.792929877343207</v>
      </c>
      <c r="D7" s="19">
        <v>45.743172876648927</v>
      </c>
      <c r="E7" s="19">
        <v>42.513307104836848</v>
      </c>
      <c r="F7" s="19">
        <v>4.9843786160610968</v>
      </c>
      <c r="G7" s="19">
        <v>100</v>
      </c>
      <c r="H7" s="63">
        <v>3.1821337653320993E-2</v>
      </c>
    </row>
    <row r="8" spans="1:8">
      <c r="A8" s="99" t="s">
        <v>16</v>
      </c>
      <c r="B8" s="19">
        <v>0.7342995169082126</v>
      </c>
      <c r="C8" s="19">
        <v>4.695652173913043</v>
      </c>
      <c r="D8" s="19">
        <v>41.913043478260867</v>
      </c>
      <c r="E8" s="19">
        <v>45.835748792270529</v>
      </c>
      <c r="F8" s="19">
        <v>6.8019323671497585</v>
      </c>
      <c r="G8" s="19">
        <v>100</v>
      </c>
      <c r="H8" s="63">
        <v>1.932367149758454E-2</v>
      </c>
    </row>
    <row r="9" spans="1:8">
      <c r="A9" s="99" t="s">
        <v>17</v>
      </c>
      <c r="B9" s="19">
        <v>0.65162907268170422</v>
      </c>
      <c r="C9" s="19">
        <v>6.1152882205513786</v>
      </c>
      <c r="D9" s="19">
        <v>43.634085213032577</v>
      </c>
      <c r="E9" s="19">
        <v>43.43358395989975</v>
      </c>
      <c r="F9" s="19">
        <v>6.140350877192982</v>
      </c>
      <c r="G9" s="19">
        <v>100</v>
      </c>
      <c r="H9" s="63">
        <v>2.5062656641604009E-2</v>
      </c>
    </row>
    <row r="10" spans="1:8">
      <c r="A10" s="99" t="s">
        <v>18</v>
      </c>
      <c r="B10" s="19">
        <v>0.79313843032371123</v>
      </c>
      <c r="C10" s="19">
        <v>5.3921116542162375</v>
      </c>
      <c r="D10" s="19">
        <v>41.372313935257772</v>
      </c>
      <c r="E10" s="19">
        <v>45.556272864213469</v>
      </c>
      <c r="F10" s="19">
        <v>6.8830889360263141</v>
      </c>
      <c r="G10" s="19">
        <v>100</v>
      </c>
      <c r="H10" s="63">
        <v>3.0741799624950045E-3</v>
      </c>
    </row>
    <row r="11" spans="1:8">
      <c r="A11" s="99" t="s">
        <v>19</v>
      </c>
      <c r="B11" s="19">
        <v>0.77120822622107965</v>
      </c>
      <c r="C11" s="19">
        <v>4.961439588688946</v>
      </c>
      <c r="D11" s="19">
        <v>40.604113110539849</v>
      </c>
      <c r="E11" s="19">
        <v>46.940874035989715</v>
      </c>
      <c r="F11" s="19">
        <v>6.6838046272493568</v>
      </c>
      <c r="G11" s="19">
        <v>100</v>
      </c>
      <c r="H11" s="63">
        <v>3.8560411311053984E-2</v>
      </c>
    </row>
    <row r="12" spans="1:8">
      <c r="A12" s="99" t="s">
        <v>20</v>
      </c>
      <c r="B12" s="19">
        <v>0.77821011673151752</v>
      </c>
      <c r="C12" s="19">
        <v>6.335116731517509</v>
      </c>
      <c r="D12" s="19">
        <v>44.747081712062261</v>
      </c>
      <c r="E12" s="19">
        <v>42.242217898832685</v>
      </c>
      <c r="F12" s="19">
        <v>5.6055447470817121</v>
      </c>
      <c r="G12" s="19">
        <v>100</v>
      </c>
      <c r="H12" s="63">
        <v>0.29182879377431908</v>
      </c>
    </row>
    <row r="13" spans="1:8">
      <c r="A13" s="99" t="s">
        <v>21</v>
      </c>
      <c r="B13" s="19">
        <v>0.84574977699957055</v>
      </c>
      <c r="C13" s="19">
        <v>4.9919059103373087</v>
      </c>
      <c r="D13" s="19">
        <v>41.729161848756149</v>
      </c>
      <c r="E13" s="19">
        <v>45.607717466715123</v>
      </c>
      <c r="F13" s="19">
        <v>6.7957316065942051</v>
      </c>
      <c r="G13" s="19">
        <v>100</v>
      </c>
      <c r="H13" s="63">
        <v>2.973339059764115E-2</v>
      </c>
    </row>
    <row r="14" spans="1:8">
      <c r="A14" s="99" t="s">
        <v>22</v>
      </c>
      <c r="B14" s="19">
        <v>0.69492703266157052</v>
      </c>
      <c r="C14" s="19">
        <v>5.8547602501737313</v>
      </c>
      <c r="D14" s="19">
        <v>45.005211952744958</v>
      </c>
      <c r="E14" s="19">
        <v>42.959520500347466</v>
      </c>
      <c r="F14" s="19">
        <v>5.4508339124391938</v>
      </c>
      <c r="G14" s="19">
        <v>100</v>
      </c>
      <c r="H14" s="63">
        <v>3.4746351633078529E-2</v>
      </c>
    </row>
    <row r="15" spans="1:8">
      <c r="A15" s="99" t="s">
        <v>23</v>
      </c>
      <c r="B15" s="19">
        <v>0.78515346181299073</v>
      </c>
      <c r="C15" s="19">
        <v>5.6388294075660239</v>
      </c>
      <c r="D15" s="19">
        <v>42.094932191291932</v>
      </c>
      <c r="E15" s="19">
        <v>45.271234832262671</v>
      </c>
      <c r="F15" s="19">
        <v>6.1920057102069954</v>
      </c>
      <c r="G15" s="19">
        <v>100</v>
      </c>
      <c r="H15" s="63">
        <v>1.7844396859386154E-2</v>
      </c>
    </row>
    <row r="16" spans="1:8">
      <c r="A16" s="99" t="s">
        <v>24</v>
      </c>
      <c r="B16" s="19">
        <v>0.78293430159990918</v>
      </c>
      <c r="C16" s="19">
        <v>5.1514807670486782</v>
      </c>
      <c r="D16" s="19">
        <v>43.015999092250084</v>
      </c>
      <c r="E16" s="19">
        <v>45.217292635878813</v>
      </c>
      <c r="F16" s="19">
        <v>5.7074775899239762</v>
      </c>
      <c r="G16" s="19">
        <v>100</v>
      </c>
      <c r="H16" s="63">
        <v>0.12481561329853626</v>
      </c>
    </row>
    <row r="17" spans="1:10">
      <c r="A17" s="99" t="s">
        <v>25</v>
      </c>
      <c r="B17" s="19">
        <v>0.9826697642126625</v>
      </c>
      <c r="C17" s="19">
        <v>6.574274346444497</v>
      </c>
      <c r="D17" s="19">
        <v>46.196160111084403</v>
      </c>
      <c r="E17" s="19">
        <v>41.504446046623407</v>
      </c>
      <c r="F17" s="19">
        <v>4.6970546610056338</v>
      </c>
      <c r="G17" s="19">
        <v>100</v>
      </c>
      <c r="H17" s="63">
        <v>4.53950706293893E-2</v>
      </c>
    </row>
    <row r="18" spans="1:10">
      <c r="A18" s="99" t="s">
        <v>26</v>
      </c>
      <c r="B18" s="19">
        <v>0.67665538907684875</v>
      </c>
      <c r="C18" s="19">
        <v>5.7032382793620107</v>
      </c>
      <c r="D18" s="19">
        <v>44.441759304011605</v>
      </c>
      <c r="E18" s="19">
        <v>42.967617206379892</v>
      </c>
      <c r="F18" s="19">
        <v>6.1744804253262444</v>
      </c>
      <c r="G18" s="19">
        <v>100</v>
      </c>
      <c r="H18" s="63">
        <v>3.6249395843402608E-2</v>
      </c>
    </row>
    <row r="19" spans="1:10">
      <c r="A19" s="99" t="s">
        <v>27</v>
      </c>
      <c r="B19" s="19">
        <v>1.0471204188481675</v>
      </c>
      <c r="C19" s="19">
        <v>4.8616305160807771</v>
      </c>
      <c r="D19" s="19">
        <v>47.868362004487658</v>
      </c>
      <c r="E19" s="19">
        <v>41.810022438294695</v>
      </c>
      <c r="F19" s="19">
        <v>4.4128646222887067</v>
      </c>
      <c r="G19" s="19">
        <v>100</v>
      </c>
      <c r="H19" s="63">
        <v>0</v>
      </c>
    </row>
    <row r="20" spans="1:10">
      <c r="A20" s="99" t="s">
        <v>28</v>
      </c>
      <c r="B20" s="19">
        <v>0.85281474840815574</v>
      </c>
      <c r="C20" s="19">
        <v>6.2294554398547222</v>
      </c>
      <c r="D20" s="19">
        <v>49.102360756729418</v>
      </c>
      <c r="E20" s="19">
        <v>39.280049651748158</v>
      </c>
      <c r="F20" s="19">
        <v>4.5054364066845967</v>
      </c>
      <c r="G20" s="19">
        <v>100</v>
      </c>
      <c r="H20" s="63">
        <v>2.9882996574948854E-2</v>
      </c>
    </row>
    <row r="21" spans="1:10">
      <c r="A21" s="99" t="s">
        <v>29</v>
      </c>
      <c r="B21" s="19">
        <v>0.93247104827793648</v>
      </c>
      <c r="C21" s="19">
        <v>5.7527447736501731</v>
      </c>
      <c r="D21" s="19">
        <v>44.931568656940897</v>
      </c>
      <c r="E21" s="19">
        <v>42.540231613776506</v>
      </c>
      <c r="F21" s="19">
        <v>5.7640246653632126</v>
      </c>
      <c r="G21" s="19">
        <v>100</v>
      </c>
      <c r="H21" s="63">
        <v>7.8959241991276879E-2</v>
      </c>
    </row>
    <row r="22" spans="1:10">
      <c r="A22" s="99" t="s">
        <v>30</v>
      </c>
      <c r="B22" s="19">
        <v>0.65466448445171854</v>
      </c>
      <c r="C22" s="19">
        <v>5.2918712493180582</v>
      </c>
      <c r="D22" s="19">
        <v>47.735951991271143</v>
      </c>
      <c r="E22" s="19">
        <v>41.925804691762139</v>
      </c>
      <c r="F22" s="19">
        <v>4.30987452264048</v>
      </c>
      <c r="G22" s="19">
        <v>100</v>
      </c>
      <c r="H22" s="63">
        <v>8.1833060556464818E-2</v>
      </c>
    </row>
    <row r="23" spans="1:10">
      <c r="A23" s="99" t="s">
        <v>31</v>
      </c>
      <c r="B23" s="19">
        <v>0.84341183959261623</v>
      </c>
      <c r="C23" s="19">
        <v>6.8507320178230424</v>
      </c>
      <c r="D23" s="19">
        <v>50.541056651814131</v>
      </c>
      <c r="E23" s="19">
        <v>37.611394016549973</v>
      </c>
      <c r="F23" s="19">
        <v>3.9624443029917251</v>
      </c>
      <c r="G23" s="19">
        <v>100</v>
      </c>
      <c r="H23" s="63">
        <v>0.19096117122851686</v>
      </c>
    </row>
    <row r="24" spans="1:10">
      <c r="A24" s="99" t="s">
        <v>32</v>
      </c>
      <c r="B24" s="19">
        <v>0.85221926499448875</v>
      </c>
      <c r="C24" s="19">
        <v>6.9145361185041807</v>
      </c>
      <c r="D24" s="19">
        <v>48.106030056187329</v>
      </c>
      <c r="E24" s="19">
        <v>39.487055407694172</v>
      </c>
      <c r="F24" s="19">
        <v>4.5406887652230017</v>
      </c>
      <c r="G24" s="19">
        <v>100</v>
      </c>
      <c r="H24" s="63">
        <v>9.9470387396833088E-2</v>
      </c>
    </row>
    <row r="25" spans="1:10">
      <c r="A25" s="99" t="s">
        <v>33</v>
      </c>
      <c r="B25" s="19">
        <v>0.72681704260651636</v>
      </c>
      <c r="C25" s="19">
        <v>7.4436090225563909</v>
      </c>
      <c r="D25" s="19">
        <v>52.180451127819552</v>
      </c>
      <c r="E25" s="19">
        <v>36.641604010025063</v>
      </c>
      <c r="F25" s="19">
        <v>2.9949874686716793</v>
      </c>
      <c r="G25" s="19">
        <v>100</v>
      </c>
      <c r="H25" s="63">
        <v>1.2531328320802004E-2</v>
      </c>
    </row>
    <row r="26" spans="1:10">
      <c r="A26" s="21" t="s">
        <v>34</v>
      </c>
      <c r="B26" s="23">
        <v>0.84623519088415955</v>
      </c>
      <c r="C26" s="23">
        <v>5.9668955793273613</v>
      </c>
      <c r="D26" s="23">
        <v>45.643451239603309</v>
      </c>
      <c r="E26" s="23">
        <v>42.20951133355166</v>
      </c>
      <c r="F26" s="23">
        <v>5.2824075578677379</v>
      </c>
      <c r="G26" s="23">
        <v>100</v>
      </c>
      <c r="H26" s="106">
        <v>5.1499098765771606E-2</v>
      </c>
      <c r="J26" s="180"/>
    </row>
  </sheetData>
  <mergeCells count="4">
    <mergeCell ref="A1:H1"/>
    <mergeCell ref="B3:G3"/>
    <mergeCell ref="A3:A4"/>
    <mergeCell ref="H3:H4"/>
  </mergeCells>
  <printOptions gridLines="1"/>
  <pageMargins left="0.7" right="0.7" top="0.75" bottom="0.75" header="0.5" footer="0.5"/>
  <pageSetup paperSize="9"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L27"/>
  <sheetViews>
    <sheetView workbookViewId="0">
      <selection sqref="A1:H1"/>
    </sheetView>
  </sheetViews>
  <sheetFormatPr defaultColWidth="8.88671875" defaultRowHeight="14.4"/>
  <cols>
    <col min="2" max="3" width="9.44140625" bestFit="1" customWidth="1"/>
    <col min="4" max="5" width="10.44140625" bestFit="1" customWidth="1"/>
    <col min="6" max="6" width="9.44140625" bestFit="1" customWidth="1"/>
    <col min="7" max="7" width="11.44140625" bestFit="1" customWidth="1"/>
    <col min="8" max="8" width="9.44140625" bestFit="1" customWidth="1"/>
  </cols>
  <sheetData>
    <row r="1" spans="1:10" ht="31.5" customHeight="1">
      <c r="A1" s="346" t="s">
        <v>434</v>
      </c>
      <c r="B1" s="346"/>
      <c r="C1" s="346"/>
      <c r="D1" s="346"/>
      <c r="E1" s="346"/>
      <c r="F1" s="346"/>
      <c r="G1" s="346"/>
      <c r="H1" s="346"/>
    </row>
    <row r="3" spans="1:10" ht="25.5" customHeight="1">
      <c r="A3" s="410" t="s">
        <v>8</v>
      </c>
      <c r="B3" s="374" t="s">
        <v>435</v>
      </c>
      <c r="C3" s="374"/>
      <c r="D3" s="374"/>
      <c r="E3" s="374"/>
      <c r="F3" s="374"/>
      <c r="G3" s="374"/>
      <c r="H3" s="351" t="s">
        <v>318</v>
      </c>
    </row>
    <row r="4" spans="1:10">
      <c r="A4" s="411"/>
      <c r="B4" s="49" t="s">
        <v>429</v>
      </c>
      <c r="C4" s="49" t="s">
        <v>430</v>
      </c>
      <c r="D4" s="49" t="s">
        <v>431</v>
      </c>
      <c r="E4" s="49" t="s">
        <v>432</v>
      </c>
      <c r="F4" s="49" t="s">
        <v>433</v>
      </c>
      <c r="G4" s="49" t="s">
        <v>34</v>
      </c>
      <c r="H4" s="353"/>
    </row>
    <row r="5" spans="1:10">
      <c r="A5" s="99" t="s">
        <v>13</v>
      </c>
      <c r="B5" s="318">
        <v>8.2600256060793784E-3</v>
      </c>
      <c r="C5" s="318">
        <v>2.6101680915210834</v>
      </c>
      <c r="D5" s="318">
        <v>47.354726799653079</v>
      </c>
      <c r="E5" s="318">
        <v>44.789988848965436</v>
      </c>
      <c r="F5" s="318">
        <v>5.1625160037996114</v>
      </c>
      <c r="G5" s="299">
        <v>100</v>
      </c>
      <c r="H5" s="318">
        <v>7.4340230454714412E-2</v>
      </c>
    </row>
    <row r="6" spans="1:10">
      <c r="A6" s="99" t="s">
        <v>14</v>
      </c>
      <c r="B6" s="318">
        <v>0</v>
      </c>
      <c r="C6" s="318">
        <v>1.6320474777448073</v>
      </c>
      <c r="D6" s="318">
        <v>50.741839762611271</v>
      </c>
      <c r="E6" s="318">
        <v>42.729970326409493</v>
      </c>
      <c r="F6" s="318">
        <v>4.7477744807121667</v>
      </c>
      <c r="G6" s="299">
        <v>100</v>
      </c>
      <c r="H6" s="318">
        <v>0.14836795252225521</v>
      </c>
      <c r="J6" s="107"/>
    </row>
    <row r="7" spans="1:10">
      <c r="A7" s="99" t="s">
        <v>15</v>
      </c>
      <c r="B7" s="318">
        <v>1.5540257035851374E-2</v>
      </c>
      <c r="C7" s="318">
        <v>2.7226530326811602</v>
      </c>
      <c r="D7" s="318">
        <v>46.524421513931841</v>
      </c>
      <c r="E7" s="318">
        <v>45.349578082021473</v>
      </c>
      <c r="F7" s="318">
        <v>5.3147679062611699</v>
      </c>
      <c r="G7" s="299">
        <v>100</v>
      </c>
      <c r="H7" s="318">
        <v>7.3039208068501449E-2</v>
      </c>
      <c r="J7" s="107"/>
    </row>
    <row r="8" spans="1:10">
      <c r="A8" s="99" t="s">
        <v>16</v>
      </c>
      <c r="B8" s="318">
        <v>0</v>
      </c>
      <c r="C8" s="318">
        <v>2.4625487379437718</v>
      </c>
      <c r="D8" s="318">
        <v>42.006977221424172</v>
      </c>
      <c r="E8" s="318">
        <v>48.286476503180793</v>
      </c>
      <c r="F8" s="318">
        <v>7.1003488610712084</v>
      </c>
      <c r="G8" s="299">
        <v>100</v>
      </c>
      <c r="H8" s="318">
        <v>0.14364867638005335</v>
      </c>
      <c r="J8" s="107"/>
    </row>
    <row r="9" spans="1:10">
      <c r="A9" s="99" t="s">
        <v>17</v>
      </c>
      <c r="B9" s="318">
        <v>0</v>
      </c>
      <c r="C9" s="318">
        <v>3.1191180424845388</v>
      </c>
      <c r="D9" s="318">
        <v>44.259209464909922</v>
      </c>
      <c r="E9" s="318">
        <v>46.087657972573268</v>
      </c>
      <c r="F9" s="318">
        <v>6.480236622748051</v>
      </c>
      <c r="G9" s="299">
        <v>100</v>
      </c>
      <c r="H9" s="318">
        <v>5.377789728421619E-2</v>
      </c>
      <c r="J9" s="107"/>
    </row>
    <row r="10" spans="1:10">
      <c r="A10" s="99" t="s">
        <v>18</v>
      </c>
      <c r="B10" s="318">
        <v>6.6104776070071061E-3</v>
      </c>
      <c r="C10" s="318">
        <v>2.35333002809453</v>
      </c>
      <c r="D10" s="318">
        <v>41.844323252354982</v>
      </c>
      <c r="E10" s="318">
        <v>48.454800859362088</v>
      </c>
      <c r="F10" s="318">
        <v>7.3045777557428524</v>
      </c>
      <c r="G10" s="299">
        <v>100</v>
      </c>
      <c r="H10" s="318">
        <v>3.6357626838539082E-2</v>
      </c>
      <c r="J10" s="107"/>
    </row>
    <row r="11" spans="1:10">
      <c r="A11" s="99" t="s">
        <v>19</v>
      </c>
      <c r="B11" s="318">
        <v>1.3755158184319119E-2</v>
      </c>
      <c r="C11" s="318">
        <v>2.2971114167812932</v>
      </c>
      <c r="D11" s="318">
        <v>40.715268225584595</v>
      </c>
      <c r="E11" s="318">
        <v>49.807427785419534</v>
      </c>
      <c r="F11" s="318">
        <v>7.1114167812929852</v>
      </c>
      <c r="G11" s="299">
        <v>100</v>
      </c>
      <c r="H11" s="318">
        <v>5.5020632737276476E-2</v>
      </c>
      <c r="J11" s="107"/>
    </row>
    <row r="12" spans="1:10">
      <c r="A12" s="99" t="s">
        <v>20</v>
      </c>
      <c r="B12" s="318">
        <v>5.3361792956243333E-2</v>
      </c>
      <c r="C12" s="318">
        <v>3.268409818569904</v>
      </c>
      <c r="D12" s="318">
        <v>45.544290288153682</v>
      </c>
      <c r="E12" s="318">
        <v>44.690501600853786</v>
      </c>
      <c r="F12" s="318">
        <v>5.7230522945570979</v>
      </c>
      <c r="G12" s="299">
        <v>100</v>
      </c>
      <c r="H12" s="318">
        <v>0.72038420490928501</v>
      </c>
      <c r="J12" s="107"/>
    </row>
    <row r="13" spans="1:10">
      <c r="A13" s="99" t="s">
        <v>21</v>
      </c>
      <c r="B13" s="318">
        <v>2.4996429081559777E-2</v>
      </c>
      <c r="C13" s="318">
        <v>2.2996714755034993</v>
      </c>
      <c r="D13" s="318">
        <v>42.215397800314243</v>
      </c>
      <c r="E13" s="318">
        <v>48.189544350807026</v>
      </c>
      <c r="F13" s="318">
        <v>7.1275532066847598</v>
      </c>
      <c r="G13" s="299">
        <v>100</v>
      </c>
      <c r="H13" s="318">
        <v>0.14283673760891302</v>
      </c>
      <c r="J13" s="107"/>
    </row>
    <row r="14" spans="1:10">
      <c r="A14" s="99" t="s">
        <v>22</v>
      </c>
      <c r="B14" s="318">
        <v>9.3720712277413319E-3</v>
      </c>
      <c r="C14" s="318">
        <v>2.6757263355201499</v>
      </c>
      <c r="D14" s="318">
        <v>45.637300843486415</v>
      </c>
      <c r="E14" s="318">
        <v>45.716963448922208</v>
      </c>
      <c r="F14" s="318">
        <v>5.7591377694470482</v>
      </c>
      <c r="G14" s="299">
        <v>100</v>
      </c>
      <c r="H14" s="318">
        <v>0.20149953139643861</v>
      </c>
      <c r="J14" s="107"/>
    </row>
    <row r="15" spans="1:10">
      <c r="A15" s="99" t="s">
        <v>23</v>
      </c>
      <c r="B15" s="318">
        <v>1.9124115509657678E-2</v>
      </c>
      <c r="C15" s="318">
        <v>2.4670109007458403</v>
      </c>
      <c r="D15" s="318">
        <v>42.627653471026967</v>
      </c>
      <c r="E15" s="318">
        <v>48.001529929240775</v>
      </c>
      <c r="F15" s="318">
        <v>6.5786957353222419</v>
      </c>
      <c r="G15" s="299">
        <v>100</v>
      </c>
      <c r="H15" s="318">
        <v>0.30598584815452284</v>
      </c>
      <c r="J15" s="107"/>
    </row>
    <row r="16" spans="1:10">
      <c r="A16" s="99" t="s">
        <v>24</v>
      </c>
      <c r="B16" s="318">
        <v>2.4224806201550389E-2</v>
      </c>
      <c r="C16" s="318">
        <v>2.3740310077519382</v>
      </c>
      <c r="D16" s="318">
        <v>43.253391472868216</v>
      </c>
      <c r="E16" s="318">
        <v>47.88032945736434</v>
      </c>
      <c r="F16" s="318">
        <v>6.0440891472868223</v>
      </c>
      <c r="G16" s="299">
        <v>100</v>
      </c>
      <c r="H16" s="318">
        <v>0.42393410852713176</v>
      </c>
      <c r="J16" s="107"/>
    </row>
    <row r="17" spans="1:12">
      <c r="A17" s="99" t="s">
        <v>25</v>
      </c>
      <c r="B17" s="318">
        <v>2.0452287734470869E-2</v>
      </c>
      <c r="C17" s="318">
        <v>2.9568164553263601</v>
      </c>
      <c r="D17" s="318">
        <v>47.361654882253255</v>
      </c>
      <c r="E17" s="318">
        <v>44.422368959270727</v>
      </c>
      <c r="F17" s="318">
        <v>5.0078887395547245</v>
      </c>
      <c r="G17" s="299">
        <v>100</v>
      </c>
      <c r="H17" s="318">
        <v>0.23081867586045696</v>
      </c>
      <c r="J17" s="107"/>
    </row>
    <row r="18" spans="1:12">
      <c r="A18" s="99" t="s">
        <v>26</v>
      </c>
      <c r="B18" s="318">
        <v>0</v>
      </c>
      <c r="C18" s="318">
        <v>2.5920165889061693</v>
      </c>
      <c r="D18" s="318">
        <v>44.751166407465007</v>
      </c>
      <c r="E18" s="318">
        <v>45.476931052358736</v>
      </c>
      <c r="F18" s="318">
        <v>6.505961638154484</v>
      </c>
      <c r="G18" s="299">
        <v>100</v>
      </c>
      <c r="H18" s="318">
        <v>0.67392431311560397</v>
      </c>
      <c r="J18" s="107"/>
    </row>
    <row r="19" spans="1:12">
      <c r="A19" s="99" t="s">
        <v>27</v>
      </c>
      <c r="B19" s="318">
        <v>0.32051282051282048</v>
      </c>
      <c r="C19" s="318">
        <v>2.2435897435897436</v>
      </c>
      <c r="D19" s="318">
        <v>48.557692307692307</v>
      </c>
      <c r="E19" s="318">
        <v>44.150641025641022</v>
      </c>
      <c r="F19" s="318">
        <v>4.7275641025641022</v>
      </c>
      <c r="G19" s="299">
        <v>100</v>
      </c>
      <c r="H19" s="318">
        <v>0</v>
      </c>
      <c r="J19" s="107"/>
    </row>
    <row r="20" spans="1:12">
      <c r="A20" s="99" t="s">
        <v>28</v>
      </c>
      <c r="B20" s="318">
        <v>2.4963179310516986E-2</v>
      </c>
      <c r="C20" s="318">
        <v>3.5322898724381537</v>
      </c>
      <c r="D20" s="318">
        <v>50.532963878279539</v>
      </c>
      <c r="E20" s="318">
        <v>41.171771636835672</v>
      </c>
      <c r="F20" s="318">
        <v>4.6481439876182629</v>
      </c>
      <c r="G20" s="299">
        <v>100</v>
      </c>
      <c r="H20" s="318">
        <v>8.9867445517861147E-2</v>
      </c>
      <c r="J20" s="107"/>
    </row>
    <row r="21" spans="1:12">
      <c r="A21" s="99" t="s">
        <v>29</v>
      </c>
      <c r="B21" s="318">
        <v>8.117212549210601E-3</v>
      </c>
      <c r="C21" s="318">
        <v>2.6096838345712081</v>
      </c>
      <c r="D21" s="318">
        <v>45.533503794796864</v>
      </c>
      <c r="E21" s="318">
        <v>45.51726936969844</v>
      </c>
      <c r="F21" s="318">
        <v>6.1609643248508466</v>
      </c>
      <c r="G21" s="299">
        <v>100</v>
      </c>
      <c r="H21" s="318">
        <v>0.17046146353342262</v>
      </c>
      <c r="J21" s="107"/>
    </row>
    <row r="22" spans="1:12">
      <c r="A22" s="99" t="s">
        <v>30</v>
      </c>
      <c r="B22" s="318">
        <v>0</v>
      </c>
      <c r="C22" s="318">
        <v>3.2379300375831166</v>
      </c>
      <c r="D22" s="318">
        <v>47.990748771321194</v>
      </c>
      <c r="E22" s="318">
        <v>44.087886672448683</v>
      </c>
      <c r="F22" s="318">
        <v>4.5099739809193409</v>
      </c>
      <c r="G22" s="299">
        <v>100</v>
      </c>
      <c r="H22" s="318">
        <v>0.17346053772766695</v>
      </c>
      <c r="J22" s="107"/>
    </row>
    <row r="23" spans="1:12">
      <c r="A23" s="99" t="s">
        <v>31</v>
      </c>
      <c r="B23" s="318">
        <v>0</v>
      </c>
      <c r="C23" s="318">
        <v>3.688101788170564</v>
      </c>
      <c r="D23" s="318">
        <v>51.581843191196697</v>
      </c>
      <c r="E23" s="318">
        <v>40.251031636863829</v>
      </c>
      <c r="F23" s="318">
        <v>4.1867262723521321</v>
      </c>
      <c r="G23" s="299">
        <v>100</v>
      </c>
      <c r="H23" s="318">
        <v>0.29229711141678133</v>
      </c>
      <c r="J23" s="107"/>
    </row>
    <row r="24" spans="1:12">
      <c r="A24" s="99" t="s">
        <v>32</v>
      </c>
      <c r="B24" s="318">
        <v>2.3359710339591788E-2</v>
      </c>
      <c r="C24" s="318">
        <v>3.2615995561655038</v>
      </c>
      <c r="D24" s="318">
        <v>48.6465967821999</v>
      </c>
      <c r="E24" s="318">
        <v>41.837241218208895</v>
      </c>
      <c r="F24" s="318">
        <v>4.7829006920314185</v>
      </c>
      <c r="G24" s="299">
        <v>100</v>
      </c>
      <c r="H24" s="318">
        <v>1.448302041054691</v>
      </c>
      <c r="J24" s="107"/>
    </row>
    <row r="25" spans="1:12">
      <c r="A25" s="99" t="s">
        <v>33</v>
      </c>
      <c r="B25" s="318">
        <v>0</v>
      </c>
      <c r="C25" s="318">
        <v>3.507810359002467</v>
      </c>
      <c r="D25" s="318">
        <v>53.453000822143046</v>
      </c>
      <c r="E25" s="318">
        <v>39.695807070430256</v>
      </c>
      <c r="F25" s="318">
        <v>3.2611674431351054</v>
      </c>
      <c r="G25" s="299">
        <v>100</v>
      </c>
      <c r="H25" s="318">
        <v>8.2214305289120299E-2</v>
      </c>
      <c r="J25" s="107"/>
    </row>
    <row r="26" spans="1:12">
      <c r="A26" s="21" t="s">
        <v>34</v>
      </c>
      <c r="B26" s="319">
        <v>1.7558124144041447E-2</v>
      </c>
      <c r="C26" s="319">
        <v>2.8382032366375922</v>
      </c>
      <c r="D26" s="319">
        <v>46.402340362885909</v>
      </c>
      <c r="E26" s="319">
        <v>44.875770525280792</v>
      </c>
      <c r="F26" s="319">
        <v>5.5880756025813145</v>
      </c>
      <c r="G26" s="300">
        <v>100</v>
      </c>
      <c r="H26" s="319">
        <v>0.27903911139684334</v>
      </c>
      <c r="J26" s="107"/>
    </row>
    <row r="27" spans="1:12">
      <c r="J27" s="107"/>
      <c r="K27" s="107"/>
      <c r="L27" s="107"/>
    </row>
  </sheetData>
  <mergeCells count="4">
    <mergeCell ref="A1:H1"/>
    <mergeCell ref="B3:G3"/>
    <mergeCell ref="A3:A4"/>
    <mergeCell ref="H3:H4"/>
  </mergeCells>
  <printOptions gridLines="1"/>
  <pageMargins left="0.7" right="0.7" top="0.75" bottom="0.75" header="0.5" footer="0.5"/>
  <pageSetup paperSize="9"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F26"/>
  <sheetViews>
    <sheetView workbookViewId="0">
      <selection sqref="A1:F1"/>
    </sheetView>
  </sheetViews>
  <sheetFormatPr defaultColWidth="8.88671875" defaultRowHeight="14.4"/>
  <cols>
    <col min="1" max="1" width="18.109375" customWidth="1"/>
    <col min="2" max="3" width="9.44140625" bestFit="1" customWidth="1"/>
    <col min="4" max="4" width="10.44140625" bestFit="1" customWidth="1"/>
    <col min="5" max="5" width="11.44140625" bestFit="1" customWidth="1"/>
    <col min="6" max="6" width="9.44140625" bestFit="1" customWidth="1"/>
  </cols>
  <sheetData>
    <row r="1" spans="1:6" ht="32.25" customHeight="1">
      <c r="A1" s="346" t="s">
        <v>436</v>
      </c>
      <c r="B1" s="346"/>
      <c r="C1" s="346"/>
      <c r="D1" s="346"/>
      <c r="E1" s="346"/>
      <c r="F1" s="346"/>
    </row>
    <row r="3" spans="1:6" ht="22.5" customHeight="1">
      <c r="A3" s="410" t="s">
        <v>272</v>
      </c>
      <c r="B3" s="385" t="s">
        <v>437</v>
      </c>
      <c r="C3" s="385"/>
      <c r="D3" s="385"/>
      <c r="E3" s="385"/>
      <c r="F3" s="351" t="s">
        <v>400</v>
      </c>
    </row>
    <row r="4" spans="1:6">
      <c r="A4" s="411"/>
      <c r="B4" s="133" t="s">
        <v>438</v>
      </c>
      <c r="C4" s="133" t="s">
        <v>439</v>
      </c>
      <c r="D4" s="133" t="s">
        <v>440</v>
      </c>
      <c r="E4" s="49" t="s">
        <v>34</v>
      </c>
      <c r="F4" s="353"/>
    </row>
    <row r="5" spans="1:6">
      <c r="A5" s="99" t="s">
        <v>13</v>
      </c>
      <c r="B5" s="318">
        <v>0.13351134846461948</v>
      </c>
      <c r="C5" s="318">
        <v>0.93839404920846836</v>
      </c>
      <c r="D5" s="318">
        <v>98.584779706275043</v>
      </c>
      <c r="E5" s="318">
        <v>100</v>
      </c>
      <c r="F5" s="318">
        <v>0.3433148960518787</v>
      </c>
    </row>
    <row r="6" spans="1:6">
      <c r="A6" s="99" t="s">
        <v>14</v>
      </c>
      <c r="B6" s="318">
        <v>0.13513513513513514</v>
      </c>
      <c r="C6" s="318">
        <v>0.94594594594594605</v>
      </c>
      <c r="D6" s="318">
        <v>98.78378378378379</v>
      </c>
      <c r="E6" s="318">
        <v>100</v>
      </c>
      <c r="F6" s="318">
        <v>0.13513513513513514</v>
      </c>
    </row>
    <row r="7" spans="1:6">
      <c r="A7" s="99" t="s">
        <v>15</v>
      </c>
      <c r="B7" s="318">
        <v>0.12117365338564959</v>
      </c>
      <c r="C7" s="318">
        <v>0.60009809295750272</v>
      </c>
      <c r="D7" s="318">
        <v>98.961368685265853</v>
      </c>
      <c r="E7" s="318">
        <v>100</v>
      </c>
      <c r="F7" s="318">
        <v>0.31735956839098695</v>
      </c>
    </row>
    <row r="8" spans="1:6">
      <c r="A8" s="99" t="s">
        <v>16</v>
      </c>
      <c r="B8" s="318">
        <v>0.15408320493066258</v>
      </c>
      <c r="C8" s="318">
        <v>1.1171032357473034</v>
      </c>
      <c r="D8" s="318">
        <v>97.900616332819723</v>
      </c>
      <c r="E8" s="318">
        <v>100</v>
      </c>
      <c r="F8" s="318">
        <v>0.82819722650231131</v>
      </c>
    </row>
    <row r="9" spans="1:6">
      <c r="A9" s="99" t="s">
        <v>17</v>
      </c>
      <c r="B9" s="318">
        <v>0.4</v>
      </c>
      <c r="C9" s="318">
        <v>1.425</v>
      </c>
      <c r="D9" s="318">
        <v>97.924999999999997</v>
      </c>
      <c r="E9" s="318">
        <v>100</v>
      </c>
      <c r="F9" s="318">
        <v>0.25</v>
      </c>
    </row>
    <row r="10" spans="1:6">
      <c r="A10" s="99" t="s">
        <v>18</v>
      </c>
      <c r="B10" s="318">
        <v>0.10735208416403398</v>
      </c>
      <c r="C10" s="318">
        <v>0.77600220838573131</v>
      </c>
      <c r="D10" s="318">
        <v>98.840597491028433</v>
      </c>
      <c r="E10" s="318">
        <v>100</v>
      </c>
      <c r="F10" s="318">
        <v>0.27604821642180166</v>
      </c>
    </row>
    <row r="11" spans="1:6">
      <c r="A11" s="99" t="s">
        <v>19</v>
      </c>
      <c r="B11" s="318">
        <v>0.17948717948717949</v>
      </c>
      <c r="C11" s="318">
        <v>0.89743589743589736</v>
      </c>
      <c r="D11" s="318">
        <v>98.65384615384616</v>
      </c>
      <c r="E11" s="318">
        <v>100</v>
      </c>
      <c r="F11" s="318">
        <v>0.26923076923076922</v>
      </c>
    </row>
    <row r="12" spans="1:6">
      <c r="A12" s="99" t="s">
        <v>20</v>
      </c>
      <c r="B12" s="318">
        <v>0.16973811833171679</v>
      </c>
      <c r="C12" s="318">
        <v>0.98205625606207558</v>
      </c>
      <c r="D12" s="318">
        <v>84.274975751697383</v>
      </c>
      <c r="E12" s="318">
        <v>100</v>
      </c>
      <c r="F12" s="318">
        <v>14.573229873908828</v>
      </c>
    </row>
    <row r="13" spans="1:6">
      <c r="A13" s="99" t="s">
        <v>21</v>
      </c>
      <c r="B13" s="318">
        <v>0.10873504893077202</v>
      </c>
      <c r="C13" s="318">
        <v>0.59639526837787082</v>
      </c>
      <c r="D13" s="318">
        <v>98.971959537381792</v>
      </c>
      <c r="E13" s="318">
        <v>100</v>
      </c>
      <c r="F13" s="318">
        <v>0.32291014530956536</v>
      </c>
    </row>
    <row r="14" spans="1:6">
      <c r="A14" s="99" t="s">
        <v>22</v>
      </c>
      <c r="B14" s="318">
        <v>0.12995451591942819</v>
      </c>
      <c r="C14" s="318">
        <v>0.40719081654754175</v>
      </c>
      <c r="D14" s="318">
        <v>99.142300194931778</v>
      </c>
      <c r="E14" s="318">
        <v>100</v>
      </c>
      <c r="F14" s="318">
        <v>0.32055447260125625</v>
      </c>
    </row>
    <row r="15" spans="1:6">
      <c r="A15" s="99" t="s">
        <v>23</v>
      </c>
      <c r="B15" s="318">
        <v>5.3314377110360765E-2</v>
      </c>
      <c r="C15" s="318">
        <v>0.17771459036786919</v>
      </c>
      <c r="D15" s="318">
        <v>99.342456015638874</v>
      </c>
      <c r="E15" s="318">
        <v>100</v>
      </c>
      <c r="F15" s="318">
        <v>0.42651501688288612</v>
      </c>
    </row>
    <row r="16" spans="1:6">
      <c r="A16" s="99" t="s">
        <v>24</v>
      </c>
      <c r="B16" s="318">
        <v>3.3936651583710405E-2</v>
      </c>
      <c r="C16" s="318">
        <v>0.30542986425339369</v>
      </c>
      <c r="D16" s="318">
        <v>99.298642533936658</v>
      </c>
      <c r="E16" s="318">
        <v>100</v>
      </c>
      <c r="F16" s="318">
        <v>0.36199095022624433</v>
      </c>
    </row>
    <row r="17" spans="1:6">
      <c r="A17" s="99" t="s">
        <v>25</v>
      </c>
      <c r="B17" s="318">
        <v>0.21047583524271327</v>
      </c>
      <c r="C17" s="318">
        <v>0.65807001651835662</v>
      </c>
      <c r="D17" s="318">
        <v>98.782437256887093</v>
      </c>
      <c r="E17" s="318">
        <v>100</v>
      </c>
      <c r="F17" s="318">
        <v>0.349016891351841</v>
      </c>
    </row>
    <row r="18" spans="1:6">
      <c r="A18" s="99" t="s">
        <v>26</v>
      </c>
      <c r="B18" s="318">
        <v>0.13240250361097738</v>
      </c>
      <c r="C18" s="318">
        <v>0.55368319691863266</v>
      </c>
      <c r="D18" s="318">
        <v>98.591718825228696</v>
      </c>
      <c r="E18" s="318">
        <v>100</v>
      </c>
      <c r="F18" s="318">
        <v>0.72219547424169472</v>
      </c>
    </row>
    <row r="19" spans="1:6">
      <c r="A19" s="99" t="s">
        <v>27</v>
      </c>
      <c r="B19" s="318">
        <v>0.14914243102162564</v>
      </c>
      <c r="C19" s="318">
        <v>0.44742729306487694</v>
      </c>
      <c r="D19" s="318">
        <v>98.732289336316185</v>
      </c>
      <c r="E19" s="318">
        <v>100</v>
      </c>
      <c r="F19" s="318">
        <v>0.67114093959731547</v>
      </c>
    </row>
    <row r="20" spans="1:6">
      <c r="A20" s="99" t="s">
        <v>28</v>
      </c>
      <c r="B20" s="318">
        <v>5.5039559683522532E-2</v>
      </c>
      <c r="C20" s="318">
        <v>0.55039559683522532</v>
      </c>
      <c r="D20" s="318">
        <v>99.135420249971332</v>
      </c>
      <c r="E20" s="318">
        <v>100</v>
      </c>
      <c r="F20" s="318">
        <v>0.25914459350991859</v>
      </c>
    </row>
    <row r="21" spans="1:6">
      <c r="A21" s="99" t="s">
        <v>29</v>
      </c>
      <c r="B21" s="318">
        <v>7.8669363902000453E-2</v>
      </c>
      <c r="C21" s="318">
        <v>0.31467745560800181</v>
      </c>
      <c r="D21" s="318">
        <v>99.232037161909048</v>
      </c>
      <c r="E21" s="318">
        <v>100</v>
      </c>
      <c r="F21" s="318">
        <v>0.37461601858095456</v>
      </c>
    </row>
    <row r="22" spans="1:6">
      <c r="A22" s="99" t="s">
        <v>30</v>
      </c>
      <c r="B22" s="318">
        <v>0.40816326530612246</v>
      </c>
      <c r="C22" s="318">
        <v>0.76190476190476186</v>
      </c>
      <c r="D22" s="318">
        <v>98.585034013605437</v>
      </c>
      <c r="E22" s="318">
        <v>100</v>
      </c>
      <c r="F22" s="318">
        <v>0.24489795918367346</v>
      </c>
    </row>
    <row r="23" spans="1:6">
      <c r="A23" s="99" t="s">
        <v>31</v>
      </c>
      <c r="B23" s="318">
        <v>0.1030846086749663</v>
      </c>
      <c r="C23" s="318">
        <v>0.44405677583062408</v>
      </c>
      <c r="D23" s="318">
        <v>98.866069304575362</v>
      </c>
      <c r="E23" s="318">
        <v>100</v>
      </c>
      <c r="F23" s="318">
        <v>0.58678931091903896</v>
      </c>
    </row>
    <row r="24" spans="1:6">
      <c r="A24" s="99" t="s">
        <v>32</v>
      </c>
      <c r="B24" s="318">
        <v>0.11528768298568288</v>
      </c>
      <c r="C24" s="318">
        <v>0.45846962303608774</v>
      </c>
      <c r="D24" s="318">
        <v>98.21170035926859</v>
      </c>
      <c r="E24" s="318">
        <v>100</v>
      </c>
      <c r="F24" s="318">
        <v>1.214542334709636</v>
      </c>
    </row>
    <row r="25" spans="1:6">
      <c r="A25" s="99" t="s">
        <v>33</v>
      </c>
      <c r="B25" s="318">
        <v>0.28749999999999998</v>
      </c>
      <c r="C25" s="318">
        <v>0.91249999999999998</v>
      </c>
      <c r="D25" s="318">
        <v>98.550000000000011</v>
      </c>
      <c r="E25" s="318">
        <v>100</v>
      </c>
      <c r="F25" s="318">
        <v>0.25</v>
      </c>
    </row>
    <row r="26" spans="1:6">
      <c r="A26" s="21" t="s">
        <v>34</v>
      </c>
      <c r="B26" s="319">
        <v>0.1271544577610344</v>
      </c>
      <c r="C26" s="319">
        <v>0.61084004218536125</v>
      </c>
      <c r="D26" s="319">
        <v>98.544206119869258</v>
      </c>
      <c r="E26" s="319">
        <v>100</v>
      </c>
      <c r="F26" s="319">
        <v>0.71779938018434908</v>
      </c>
    </row>
  </sheetData>
  <mergeCells count="4">
    <mergeCell ref="A1:F1"/>
    <mergeCell ref="A3:A4"/>
    <mergeCell ref="F3:F4"/>
    <mergeCell ref="B3:E3"/>
  </mergeCells>
  <printOptions gridLines="1"/>
  <pageMargins left="0.7" right="0.7" top="0.75" bottom="0.75" header="0.5" footer="0.5"/>
  <pageSetup paperSize="9"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H20"/>
  <sheetViews>
    <sheetView workbookViewId="0">
      <selection activeCell="E15" sqref="E15"/>
    </sheetView>
  </sheetViews>
  <sheetFormatPr defaultColWidth="8.88671875" defaultRowHeight="14.4"/>
  <cols>
    <col min="1" max="1" width="16.88671875" customWidth="1"/>
    <col min="2" max="4" width="9.33203125" bestFit="1" customWidth="1"/>
    <col min="5" max="5" width="9.44140625" bestFit="1" customWidth="1"/>
  </cols>
  <sheetData>
    <row r="1" spans="1:8" ht="45.75" customHeight="1">
      <c r="A1" s="345" t="s">
        <v>441</v>
      </c>
      <c r="B1" s="345"/>
      <c r="C1" s="345"/>
      <c r="D1" s="345"/>
      <c r="E1" s="345"/>
    </row>
    <row r="3" spans="1:8">
      <c r="A3" s="410" t="s">
        <v>423</v>
      </c>
      <c r="B3" s="385" t="s">
        <v>442</v>
      </c>
      <c r="C3" s="385"/>
      <c r="D3" s="385"/>
      <c r="E3" s="385"/>
    </row>
    <row r="4" spans="1:8">
      <c r="A4" s="411"/>
      <c r="B4" s="133" t="s">
        <v>438</v>
      </c>
      <c r="C4" s="133" t="s">
        <v>439</v>
      </c>
      <c r="D4" s="133" t="s">
        <v>440</v>
      </c>
      <c r="E4" s="49" t="s">
        <v>443</v>
      </c>
      <c r="G4" s="107"/>
      <c r="H4" s="107"/>
    </row>
    <row r="5" spans="1:8">
      <c r="A5" s="99" t="s">
        <v>424</v>
      </c>
      <c r="B5" s="19">
        <v>4.9412473636637539</v>
      </c>
      <c r="C5" s="19">
        <v>15.968665260620668</v>
      </c>
      <c r="D5" s="19">
        <v>79.090087375715584</v>
      </c>
      <c r="E5" s="19">
        <v>100</v>
      </c>
      <c r="G5" s="107"/>
      <c r="H5" s="107"/>
    </row>
    <row r="6" spans="1:8">
      <c r="A6" s="99" t="s">
        <v>425</v>
      </c>
      <c r="B6" s="19">
        <v>0.35866492257057264</v>
      </c>
      <c r="C6" s="19">
        <v>1.8144225494746615</v>
      </c>
      <c r="D6" s="19">
        <v>97.826912527954761</v>
      </c>
      <c r="E6" s="19">
        <v>100</v>
      </c>
      <c r="G6" s="107"/>
      <c r="H6" s="107"/>
    </row>
    <row r="7" spans="1:8">
      <c r="A7" s="99" t="s">
        <v>426</v>
      </c>
      <c r="B7" s="19">
        <v>6.9312649558544437E-2</v>
      </c>
      <c r="C7" s="19">
        <v>0.39717248397832605</v>
      </c>
      <c r="D7" s="19">
        <v>99.533514866463122</v>
      </c>
      <c r="E7" s="19">
        <v>100</v>
      </c>
      <c r="G7" s="107"/>
      <c r="H7" s="107"/>
    </row>
    <row r="8" spans="1:8">
      <c r="A8" s="99" t="s">
        <v>427</v>
      </c>
      <c r="B8" s="19">
        <v>6.6008955809680123E-2</v>
      </c>
      <c r="C8" s="19">
        <v>0.37999750236383423</v>
      </c>
      <c r="D8" s="19">
        <v>99.553993541826486</v>
      </c>
      <c r="E8" s="19">
        <v>100</v>
      </c>
      <c r="G8" s="107"/>
      <c r="H8" s="107"/>
    </row>
    <row r="9" spans="1:8">
      <c r="A9" s="99" t="s">
        <v>428</v>
      </c>
      <c r="B9" s="19">
        <v>9.0256994917106079E-2</v>
      </c>
      <c r="C9" s="19">
        <v>0.57004417842382782</v>
      </c>
      <c r="D9" s="19">
        <v>99.33969882665906</v>
      </c>
      <c r="E9" s="19">
        <v>100</v>
      </c>
      <c r="G9" s="107"/>
      <c r="H9" s="107"/>
    </row>
    <row r="10" spans="1:8">
      <c r="A10" s="21" t="s">
        <v>34</v>
      </c>
      <c r="B10" s="23">
        <v>0.12688027777987151</v>
      </c>
      <c r="C10" s="23">
        <v>0.61329655061518096</v>
      </c>
      <c r="D10" s="23">
        <v>99.25982317160495</v>
      </c>
      <c r="E10" s="23">
        <v>100</v>
      </c>
    </row>
    <row r="15" spans="1:8">
      <c r="B15" s="107"/>
      <c r="C15" s="107"/>
      <c r="D15" s="107"/>
      <c r="E15" s="107"/>
      <c r="F15" s="107"/>
    </row>
    <row r="16" spans="1:8">
      <c r="B16" s="107"/>
      <c r="C16" s="107"/>
      <c r="D16" s="107"/>
      <c r="E16" s="107"/>
      <c r="F16" s="107"/>
    </row>
    <row r="17" spans="2:6">
      <c r="B17" s="107"/>
      <c r="C17" s="107"/>
      <c r="D17" s="107"/>
      <c r="E17" s="107"/>
      <c r="F17" s="107"/>
    </row>
    <row r="18" spans="2:6">
      <c r="B18" s="107"/>
      <c r="C18" s="107"/>
      <c r="D18" s="107"/>
      <c r="E18" s="107"/>
      <c r="F18" s="107"/>
    </row>
    <row r="19" spans="2:6">
      <c r="B19" s="107"/>
      <c r="C19" s="107"/>
      <c r="D19" s="107"/>
      <c r="E19" s="107"/>
      <c r="F19" s="107"/>
    </row>
    <row r="20" spans="2:6">
      <c r="B20" s="107"/>
      <c r="C20" s="107"/>
      <c r="D20" s="107"/>
      <c r="E20" s="107"/>
      <c r="F20" s="107"/>
    </row>
  </sheetData>
  <mergeCells count="3">
    <mergeCell ref="A1:E1"/>
    <mergeCell ref="A3:A4"/>
    <mergeCell ref="B3:E3"/>
  </mergeCells>
  <printOptions gridLines="1"/>
  <pageMargins left="0.7" right="0.7" top="0.75" bottom="0.75" header="0.5" footer="0.5"/>
  <pageSetup paperSize="9" orientation="portrait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G32"/>
  <sheetViews>
    <sheetView zoomScale="90" zoomScaleNormal="90" workbookViewId="0">
      <selection sqref="A1:F1"/>
    </sheetView>
  </sheetViews>
  <sheetFormatPr defaultColWidth="8.88671875" defaultRowHeight="14.4"/>
  <cols>
    <col min="1" max="1" width="21.44140625" customWidth="1"/>
    <col min="5" max="5" width="8.44140625" bestFit="1" customWidth="1"/>
    <col min="6" max="6" width="12.33203125" bestFit="1" customWidth="1"/>
  </cols>
  <sheetData>
    <row r="1" spans="1:6" ht="48" customHeight="1">
      <c r="A1" s="346" t="s">
        <v>444</v>
      </c>
      <c r="B1" s="346"/>
      <c r="C1" s="346"/>
      <c r="D1" s="346"/>
      <c r="E1" s="346"/>
      <c r="F1" s="346"/>
    </row>
    <row r="3" spans="1:6" ht="25.5" customHeight="1">
      <c r="A3" s="351" t="s">
        <v>8</v>
      </c>
      <c r="B3" s="351" t="s">
        <v>445</v>
      </c>
      <c r="C3" s="374" t="s">
        <v>446</v>
      </c>
      <c r="D3" s="374"/>
      <c r="E3" s="374"/>
      <c r="F3" s="374"/>
    </row>
    <row r="4" spans="1:6" ht="88.5" customHeight="1">
      <c r="A4" s="353"/>
      <c r="B4" s="353"/>
      <c r="C4" s="14" t="s">
        <v>447</v>
      </c>
      <c r="D4" s="14" t="s">
        <v>448</v>
      </c>
      <c r="E4" s="14" t="s">
        <v>449</v>
      </c>
      <c r="F4" s="14" t="s">
        <v>450</v>
      </c>
    </row>
    <row r="5" spans="1:6">
      <c r="A5" s="17" t="s">
        <v>13</v>
      </c>
      <c r="B5" s="322">
        <v>64</v>
      </c>
      <c r="C5" s="299">
        <v>10.9375</v>
      </c>
      <c r="D5" s="299">
        <v>89.0625</v>
      </c>
      <c r="E5" s="299">
        <v>0</v>
      </c>
      <c r="F5" s="299">
        <v>0</v>
      </c>
    </row>
    <row r="6" spans="1:6">
      <c r="A6" s="17" t="s">
        <v>14</v>
      </c>
      <c r="B6" s="323">
        <v>0</v>
      </c>
      <c r="C6" s="318">
        <v>0</v>
      </c>
      <c r="D6" s="318">
        <v>0</v>
      </c>
      <c r="E6" s="318">
        <v>0</v>
      </c>
      <c r="F6" s="318">
        <v>0</v>
      </c>
    </row>
    <row r="7" spans="1:6">
      <c r="A7" s="17" t="s">
        <v>15</v>
      </c>
      <c r="B7" s="322">
        <v>186</v>
      </c>
      <c r="C7" s="299">
        <v>11.29032258064516</v>
      </c>
      <c r="D7" s="299">
        <v>0</v>
      </c>
      <c r="E7" s="299">
        <v>6.9892473118279561</v>
      </c>
      <c r="F7" s="299">
        <v>81.72043010752688</v>
      </c>
    </row>
    <row r="8" spans="1:6">
      <c r="A8" s="17" t="s">
        <v>16</v>
      </c>
      <c r="B8" s="322">
        <v>17</v>
      </c>
      <c r="C8" s="299">
        <v>94.117647058823522</v>
      </c>
      <c r="D8" s="299">
        <v>0</v>
      </c>
      <c r="E8" s="299">
        <v>5.8823529411764701</v>
      </c>
      <c r="F8" s="299">
        <v>0</v>
      </c>
    </row>
    <row r="9" spans="1:6">
      <c r="A9" s="17" t="s">
        <v>17</v>
      </c>
      <c r="B9" s="322">
        <v>9</v>
      </c>
      <c r="C9" s="299">
        <v>11.111111111111111</v>
      </c>
      <c r="D9" s="299">
        <v>11.111111111111111</v>
      </c>
      <c r="E9" s="299">
        <v>22.222222222222221</v>
      </c>
      <c r="F9" s="299">
        <v>55.555555555555557</v>
      </c>
    </row>
    <row r="10" spans="1:6">
      <c r="A10" s="17" t="s">
        <v>18</v>
      </c>
      <c r="B10" s="322">
        <v>74</v>
      </c>
      <c r="C10" s="299">
        <v>29.72972972972973</v>
      </c>
      <c r="D10" s="299">
        <v>60.810810810810814</v>
      </c>
      <c r="E10" s="299">
        <v>4.0540540540540544</v>
      </c>
      <c r="F10" s="299">
        <v>5.4054054054054053</v>
      </c>
    </row>
    <row r="11" spans="1:6">
      <c r="A11" s="17" t="s">
        <v>19</v>
      </c>
      <c r="B11" s="322">
        <v>20</v>
      </c>
      <c r="C11" s="299">
        <v>35</v>
      </c>
      <c r="D11" s="299">
        <v>20</v>
      </c>
      <c r="E11" s="299">
        <v>0</v>
      </c>
      <c r="F11" s="299">
        <v>45</v>
      </c>
    </row>
    <row r="12" spans="1:6">
      <c r="A12" s="17" t="s">
        <v>20</v>
      </c>
      <c r="B12" s="322">
        <v>24</v>
      </c>
      <c r="C12" s="299">
        <v>8.3333333333333321</v>
      </c>
      <c r="D12" s="299">
        <v>87.5</v>
      </c>
      <c r="E12" s="299">
        <v>0</v>
      </c>
      <c r="F12" s="299">
        <v>4.1666666666666661</v>
      </c>
    </row>
    <row r="13" spans="1:6">
      <c r="A13" s="17" t="s">
        <v>21</v>
      </c>
      <c r="B13" s="322">
        <v>80</v>
      </c>
      <c r="C13" s="299">
        <v>15</v>
      </c>
      <c r="D13" s="299">
        <v>68.75</v>
      </c>
      <c r="E13" s="299">
        <v>3.75</v>
      </c>
      <c r="F13" s="299">
        <v>12.5</v>
      </c>
    </row>
    <row r="14" spans="1:6">
      <c r="A14" s="17" t="s">
        <v>22</v>
      </c>
      <c r="B14" s="322">
        <v>61</v>
      </c>
      <c r="C14" s="299">
        <v>29.508196721311474</v>
      </c>
      <c r="D14" s="299">
        <v>34.42622950819672</v>
      </c>
      <c r="E14" s="299">
        <v>8.1967213114754092</v>
      </c>
      <c r="F14" s="299">
        <v>27.868852459016392</v>
      </c>
    </row>
    <row r="15" spans="1:6">
      <c r="A15" s="17" t="s">
        <v>23</v>
      </c>
      <c r="B15" s="322">
        <v>22</v>
      </c>
      <c r="C15" s="299">
        <v>9.0909090909090917</v>
      </c>
      <c r="D15" s="299">
        <v>72.727272727272734</v>
      </c>
      <c r="E15" s="299">
        <v>18.181818181818183</v>
      </c>
      <c r="F15" s="299">
        <v>0</v>
      </c>
    </row>
    <row r="16" spans="1:6">
      <c r="A16" s="17" t="s">
        <v>24</v>
      </c>
      <c r="B16" s="322">
        <v>27</v>
      </c>
      <c r="C16" s="299">
        <v>3.7037037037037033</v>
      </c>
      <c r="D16" s="299">
        <v>77.777777777777786</v>
      </c>
      <c r="E16" s="299">
        <v>7.4074074074074066</v>
      </c>
      <c r="F16" s="299">
        <v>11.111111111111111</v>
      </c>
    </row>
    <row r="17" spans="1:7">
      <c r="A17" s="17" t="s">
        <v>25</v>
      </c>
      <c r="B17" s="322">
        <v>85</v>
      </c>
      <c r="C17" s="299">
        <v>22.352941176470591</v>
      </c>
      <c r="D17" s="299">
        <v>76.470588235294116</v>
      </c>
      <c r="E17" s="299">
        <v>0</v>
      </c>
      <c r="F17" s="299">
        <v>1.1764705882352942</v>
      </c>
    </row>
    <row r="18" spans="1:7">
      <c r="A18" s="17" t="s">
        <v>26</v>
      </c>
      <c r="B18" s="322">
        <v>32</v>
      </c>
      <c r="C18" s="299">
        <v>3.125</v>
      </c>
      <c r="D18" s="299">
        <v>81.25</v>
      </c>
      <c r="E18" s="299">
        <v>0</v>
      </c>
      <c r="F18" s="299">
        <v>15.625</v>
      </c>
    </row>
    <row r="19" spans="1:7">
      <c r="A19" s="17" t="s">
        <v>27</v>
      </c>
      <c r="B19" s="322">
        <v>4</v>
      </c>
      <c r="C19" s="299">
        <v>100</v>
      </c>
      <c r="D19" s="299">
        <v>0</v>
      </c>
      <c r="E19" s="299">
        <v>0</v>
      </c>
      <c r="F19" s="299">
        <v>0</v>
      </c>
    </row>
    <row r="20" spans="1:7">
      <c r="A20" s="17" t="s">
        <v>28</v>
      </c>
      <c r="B20" s="322">
        <v>102</v>
      </c>
      <c r="C20" s="299">
        <v>38.235294117647058</v>
      </c>
      <c r="D20" s="299">
        <v>8.8235294117647065</v>
      </c>
      <c r="E20" s="299">
        <v>31.372549019607842</v>
      </c>
      <c r="F20" s="299">
        <v>21.568627450980394</v>
      </c>
    </row>
    <row r="21" spans="1:7">
      <c r="A21" s="17" t="s">
        <v>29</v>
      </c>
      <c r="B21" s="322">
        <v>98</v>
      </c>
      <c r="C21" s="299">
        <v>100</v>
      </c>
      <c r="D21" s="299">
        <v>0</v>
      </c>
      <c r="E21" s="299">
        <v>0</v>
      </c>
      <c r="F21" s="299">
        <v>0</v>
      </c>
    </row>
    <row r="22" spans="1:7">
      <c r="A22" s="17" t="s">
        <v>30</v>
      </c>
      <c r="B22" s="322">
        <v>9</v>
      </c>
      <c r="C22" s="299">
        <v>0</v>
      </c>
      <c r="D22" s="299">
        <v>100</v>
      </c>
      <c r="E22" s="299">
        <v>0</v>
      </c>
      <c r="F22" s="299">
        <v>0</v>
      </c>
    </row>
    <row r="23" spans="1:7">
      <c r="A23" s="17" t="s">
        <v>31</v>
      </c>
      <c r="B23" s="322">
        <v>43</v>
      </c>
      <c r="C23" s="299">
        <v>100</v>
      </c>
      <c r="D23" s="299">
        <v>0</v>
      </c>
      <c r="E23" s="299">
        <v>0</v>
      </c>
      <c r="F23" s="299">
        <v>0</v>
      </c>
    </row>
    <row r="24" spans="1:7">
      <c r="A24" s="17" t="s">
        <v>32</v>
      </c>
      <c r="B24" s="322">
        <v>99</v>
      </c>
      <c r="C24" s="299">
        <v>66.666666666666657</v>
      </c>
      <c r="D24" s="299">
        <v>3.0303030303030303</v>
      </c>
      <c r="E24" s="299">
        <v>0</v>
      </c>
      <c r="F24" s="299">
        <v>30.303030303030305</v>
      </c>
    </row>
    <row r="25" spans="1:7">
      <c r="A25" s="17" t="s">
        <v>33</v>
      </c>
      <c r="B25" s="322">
        <v>20</v>
      </c>
      <c r="C25" s="299">
        <v>75</v>
      </c>
      <c r="D25" s="299">
        <v>0</v>
      </c>
      <c r="E25" s="299">
        <v>0</v>
      </c>
      <c r="F25" s="299">
        <v>25</v>
      </c>
    </row>
    <row r="26" spans="1:7">
      <c r="A26" s="21" t="s">
        <v>34</v>
      </c>
      <c r="B26" s="293">
        <v>1076</v>
      </c>
      <c r="C26" s="300">
        <v>36.617100371747213</v>
      </c>
      <c r="D26" s="300">
        <v>32.806691449814124</v>
      </c>
      <c r="E26" s="300">
        <v>6.04089219330855</v>
      </c>
      <c r="F26" s="300">
        <v>24.535315985130111</v>
      </c>
    </row>
    <row r="32" spans="1:7">
      <c r="G32" t="s">
        <v>271</v>
      </c>
    </row>
  </sheetData>
  <mergeCells count="4">
    <mergeCell ref="A1:F1"/>
    <mergeCell ref="A3:A4"/>
    <mergeCell ref="B3:B4"/>
    <mergeCell ref="C3:F3"/>
  </mergeCells>
  <printOptions gridLines="1"/>
  <pageMargins left="0.7" right="0.7" top="0.75" bottom="0.75" header="0.5" footer="0.5"/>
  <pageSetup paperSize="9"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V15"/>
  <sheetViews>
    <sheetView workbookViewId="0">
      <selection sqref="A1:J1"/>
    </sheetView>
  </sheetViews>
  <sheetFormatPr defaultColWidth="8.88671875" defaultRowHeight="14.4"/>
  <cols>
    <col min="1" max="1" width="48.44140625" customWidth="1"/>
    <col min="11" max="11" width="9.109375"/>
  </cols>
  <sheetData>
    <row r="1" spans="1:22">
      <c r="A1" s="346" t="s">
        <v>451</v>
      </c>
      <c r="B1" s="346"/>
      <c r="C1" s="346"/>
      <c r="D1" s="346"/>
      <c r="E1" s="346"/>
      <c r="F1" s="346"/>
      <c r="G1" s="346"/>
      <c r="H1" s="346"/>
      <c r="I1" s="346"/>
      <c r="J1" s="346"/>
    </row>
    <row r="3" spans="1:22" ht="16.5" customHeight="1">
      <c r="A3" s="348" t="s">
        <v>452</v>
      </c>
      <c r="B3" s="363" t="s">
        <v>453</v>
      </c>
      <c r="C3" s="363"/>
      <c r="D3" s="363"/>
      <c r="E3" s="363"/>
      <c r="F3" s="56"/>
      <c r="G3" s="363" t="s">
        <v>453</v>
      </c>
      <c r="H3" s="363"/>
      <c r="I3" s="363"/>
      <c r="J3" s="363"/>
      <c r="K3" s="363"/>
    </row>
    <row r="4" spans="1:22">
      <c r="A4" s="347"/>
      <c r="B4" s="85">
        <v>2017</v>
      </c>
      <c r="C4" s="85">
        <v>2018</v>
      </c>
      <c r="D4" s="85">
        <v>2019</v>
      </c>
      <c r="E4" s="85">
        <v>2020</v>
      </c>
      <c r="F4" s="85">
        <v>2021</v>
      </c>
      <c r="G4" s="85">
        <v>2017</v>
      </c>
      <c r="H4" s="85">
        <v>2018</v>
      </c>
      <c r="I4" s="85">
        <v>2019</v>
      </c>
      <c r="J4" s="181">
        <v>2020</v>
      </c>
      <c r="K4" s="181">
        <v>2021</v>
      </c>
    </row>
    <row r="5" spans="1:22" ht="15" thickBot="1">
      <c r="A5" s="349"/>
      <c r="B5" s="48"/>
      <c r="C5" s="48"/>
      <c r="D5" s="48"/>
      <c r="E5" s="48"/>
      <c r="F5" s="48"/>
      <c r="G5" s="48"/>
      <c r="H5" s="48"/>
      <c r="I5" s="48"/>
      <c r="J5" s="172"/>
      <c r="K5" s="172"/>
    </row>
    <row r="6" spans="1:22" ht="15" thickBot="1">
      <c r="A6" s="17" t="s">
        <v>454</v>
      </c>
      <c r="B6" s="292">
        <v>328</v>
      </c>
      <c r="C6" s="292">
        <v>298</v>
      </c>
      <c r="D6" s="292">
        <v>450</v>
      </c>
      <c r="E6" s="292">
        <v>460</v>
      </c>
      <c r="F6" s="292">
        <v>394</v>
      </c>
      <c r="G6" s="299">
        <v>36.294608959757028</v>
      </c>
      <c r="H6" s="299">
        <v>41.89895470383275</v>
      </c>
      <c r="I6" s="299">
        <v>41.095890410958901</v>
      </c>
      <c r="J6" s="299">
        <v>42.9</v>
      </c>
      <c r="K6" s="299">
        <v>36.617100371747213</v>
      </c>
    </row>
    <row r="7" spans="1:22" ht="15" thickBot="1">
      <c r="A7" s="17" t="s">
        <v>455</v>
      </c>
      <c r="B7" s="292">
        <v>25</v>
      </c>
      <c r="C7" s="292">
        <v>31</v>
      </c>
      <c r="D7" s="292">
        <v>52</v>
      </c>
      <c r="E7" s="292">
        <v>49</v>
      </c>
      <c r="F7" s="292">
        <v>65</v>
      </c>
      <c r="G7" s="299">
        <v>5.6947608200455582</v>
      </c>
      <c r="H7" s="299">
        <v>4.9000000000000004</v>
      </c>
      <c r="I7" s="299">
        <v>4.7488584474885842</v>
      </c>
      <c r="J7" s="299">
        <v>4.5999999999999996</v>
      </c>
      <c r="K7" s="299">
        <v>6</v>
      </c>
    </row>
    <row r="8" spans="1:22" ht="15" thickBot="1">
      <c r="A8" s="17" t="s">
        <v>456</v>
      </c>
      <c r="B8" s="292">
        <v>623</v>
      </c>
      <c r="C8" s="292">
        <v>659</v>
      </c>
      <c r="D8" s="292">
        <v>369</v>
      </c>
      <c r="E8" s="292">
        <v>359</v>
      </c>
      <c r="F8" s="292">
        <v>353</v>
      </c>
      <c r="G8" s="299">
        <v>39.028094153378888</v>
      </c>
      <c r="H8" s="299">
        <v>34.700000000000003</v>
      </c>
      <c r="I8" s="299">
        <v>33.698630136986303</v>
      </c>
      <c r="J8" s="299">
        <v>33.5</v>
      </c>
      <c r="K8" s="299">
        <v>32.806691449814124</v>
      </c>
    </row>
    <row r="9" spans="1:22" ht="15" thickBot="1">
      <c r="A9" s="17" t="s">
        <v>450</v>
      </c>
      <c r="B9" s="292">
        <v>385.99999999999994</v>
      </c>
      <c r="C9" s="292">
        <v>389</v>
      </c>
      <c r="D9" s="292">
        <v>224</v>
      </c>
      <c r="E9" s="292">
        <v>204</v>
      </c>
      <c r="F9" s="292">
        <v>264</v>
      </c>
      <c r="G9" s="299">
        <v>18.982536066818529</v>
      </c>
      <c r="H9" s="299">
        <v>18.554006968641115</v>
      </c>
      <c r="I9" s="299">
        <v>20.456621004566212</v>
      </c>
      <c r="J9" s="299">
        <v>19</v>
      </c>
      <c r="K9" s="299">
        <v>24.535315985130111</v>
      </c>
    </row>
    <row r="10" spans="1:22" ht="15" thickBot="1">
      <c r="A10" s="58" t="s">
        <v>34</v>
      </c>
      <c r="B10" s="324">
        <v>1362</v>
      </c>
      <c r="C10" s="324">
        <v>1377</v>
      </c>
      <c r="D10" s="324">
        <v>1095</v>
      </c>
      <c r="E10" s="324">
        <v>1072</v>
      </c>
      <c r="F10" s="324">
        <v>1076</v>
      </c>
      <c r="G10" s="325">
        <v>100</v>
      </c>
      <c r="H10" s="325">
        <v>100</v>
      </c>
      <c r="I10" s="325">
        <v>100</v>
      </c>
      <c r="J10" s="325">
        <v>100</v>
      </c>
      <c r="K10" s="325">
        <v>99.959107806691449</v>
      </c>
    </row>
    <row r="13" spans="1:22">
      <c r="E13" s="9"/>
      <c r="F13" s="9"/>
    </row>
    <row r="14" spans="1:22">
      <c r="S14" s="42"/>
      <c r="T14" s="42"/>
      <c r="U14" s="42"/>
      <c r="V14" s="42"/>
    </row>
    <row r="15" spans="1:22">
      <c r="S15" s="42"/>
      <c r="T15" s="42"/>
      <c r="U15" s="42"/>
      <c r="V15" s="42"/>
    </row>
  </sheetData>
  <mergeCells count="4">
    <mergeCell ref="A1:J1"/>
    <mergeCell ref="G3:K3"/>
    <mergeCell ref="B3:E3"/>
    <mergeCell ref="A3:A5"/>
  </mergeCells>
  <printOptions gridLines="1"/>
  <pageMargins left="0.7" right="0.7" top="0.75" bottom="0.75" header="0.5" footer="0.5"/>
  <pageSetup paperSize="9" orientation="portrait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E35"/>
  <sheetViews>
    <sheetView zoomScale="98" zoomScaleNormal="98" workbookViewId="0">
      <selection sqref="A1:B1"/>
    </sheetView>
  </sheetViews>
  <sheetFormatPr defaultColWidth="8.88671875" defaultRowHeight="14.4"/>
  <cols>
    <col min="1" max="1" width="73.33203125" customWidth="1"/>
    <col min="2" max="2" width="16" customWidth="1"/>
    <col min="3" max="3" width="15.33203125" customWidth="1"/>
    <col min="4" max="4" width="24" customWidth="1"/>
    <col min="5" max="5" width="21.88671875" customWidth="1"/>
  </cols>
  <sheetData>
    <row r="1" spans="1:5" ht="68.25" customHeight="1">
      <c r="A1" s="346" t="s">
        <v>457</v>
      </c>
      <c r="B1" s="346"/>
    </row>
    <row r="3" spans="1:5">
      <c r="A3" s="395" t="s">
        <v>458</v>
      </c>
      <c r="B3" s="11" t="s">
        <v>445</v>
      </c>
      <c r="C3" s="42"/>
    </row>
    <row r="4" spans="1:5">
      <c r="A4" s="396"/>
      <c r="B4" s="13" t="s">
        <v>459</v>
      </c>
      <c r="C4" s="42"/>
      <c r="E4" s="107"/>
    </row>
    <row r="5" spans="1:5">
      <c r="A5" s="326" t="s">
        <v>460</v>
      </c>
      <c r="B5" s="327">
        <v>29.859154929577464</v>
      </c>
      <c r="D5" s="107"/>
      <c r="E5" s="107"/>
    </row>
    <row r="6" spans="1:5">
      <c r="A6" s="326" t="s">
        <v>462</v>
      </c>
      <c r="B6" s="327">
        <v>14.647887323943662</v>
      </c>
      <c r="D6" s="107"/>
      <c r="E6" s="107"/>
    </row>
    <row r="7" spans="1:5">
      <c r="A7" s="326" t="s">
        <v>461</v>
      </c>
      <c r="B7" s="327">
        <v>14.084507042253522</v>
      </c>
      <c r="D7" s="107"/>
      <c r="E7" s="107"/>
    </row>
    <row r="8" spans="1:5">
      <c r="A8" s="326" t="s">
        <v>465</v>
      </c>
      <c r="B8" s="327">
        <v>6.056338028169014</v>
      </c>
      <c r="D8" s="107"/>
      <c r="E8" s="107"/>
    </row>
    <row r="9" spans="1:5" ht="26.4">
      <c r="A9" s="326" t="s">
        <v>463</v>
      </c>
      <c r="B9" s="327">
        <v>3.6619718309859155</v>
      </c>
      <c r="D9" s="107"/>
      <c r="E9" s="107"/>
    </row>
    <row r="10" spans="1:5">
      <c r="A10" s="326" t="s">
        <v>464</v>
      </c>
      <c r="B10" s="327">
        <v>3.0985915492957745</v>
      </c>
      <c r="D10" s="107"/>
      <c r="E10" s="107"/>
    </row>
    <row r="11" spans="1:5">
      <c r="A11" s="326" t="s">
        <v>467</v>
      </c>
      <c r="B11" s="327">
        <v>3.0985915492957745</v>
      </c>
      <c r="D11" s="107"/>
      <c r="E11" s="107"/>
    </row>
    <row r="12" spans="1:5">
      <c r="A12" s="326" t="s">
        <v>466</v>
      </c>
      <c r="B12" s="327">
        <v>2.8169014084507045</v>
      </c>
      <c r="D12" s="107"/>
      <c r="E12" s="107"/>
    </row>
    <row r="13" spans="1:5">
      <c r="A13" s="326" t="s">
        <v>468</v>
      </c>
      <c r="B13" s="327">
        <v>2.3943661971830985</v>
      </c>
      <c r="D13" s="107"/>
      <c r="E13" s="107"/>
    </row>
    <row r="14" spans="1:5">
      <c r="A14" s="326" t="s">
        <v>471</v>
      </c>
      <c r="B14" s="327">
        <v>2.112676056338028</v>
      </c>
      <c r="D14" s="107"/>
      <c r="E14" s="107"/>
    </row>
    <row r="15" spans="1:5">
      <c r="A15" s="326" t="s">
        <v>469</v>
      </c>
      <c r="B15" s="327">
        <v>1.5492957746478873</v>
      </c>
      <c r="D15" s="107"/>
      <c r="E15" s="107"/>
    </row>
    <row r="16" spans="1:5">
      <c r="A16" s="326" t="s">
        <v>479</v>
      </c>
      <c r="B16" s="327">
        <v>1.4084507042253522</v>
      </c>
      <c r="D16" s="107"/>
      <c r="E16" s="107"/>
    </row>
    <row r="17" spans="1:5" ht="26.4">
      <c r="A17" s="326" t="s">
        <v>478</v>
      </c>
      <c r="B17" s="327">
        <v>1.4084507042253522</v>
      </c>
      <c r="D17" s="107"/>
      <c r="E17" s="107"/>
    </row>
    <row r="18" spans="1:5">
      <c r="A18" s="326" t="s">
        <v>470</v>
      </c>
      <c r="B18" s="327">
        <v>1.267605633802817</v>
      </c>
      <c r="D18" s="107"/>
      <c r="E18" s="107"/>
    </row>
    <row r="19" spans="1:5">
      <c r="A19" s="326" t="s">
        <v>475</v>
      </c>
      <c r="B19" s="327">
        <v>1.1267605633802817</v>
      </c>
      <c r="D19" s="107"/>
      <c r="E19" s="107"/>
    </row>
    <row r="20" spans="1:5">
      <c r="A20" s="326" t="s">
        <v>615</v>
      </c>
      <c r="B20" s="327">
        <v>0.9859154929577465</v>
      </c>
      <c r="D20" s="107"/>
      <c r="E20" s="107"/>
    </row>
    <row r="21" spans="1:5">
      <c r="A21" s="326" t="s">
        <v>487</v>
      </c>
      <c r="B21" s="327">
        <v>0.84507042253521114</v>
      </c>
      <c r="D21" s="107"/>
      <c r="E21" s="107"/>
    </row>
    <row r="22" spans="1:5">
      <c r="A22" s="326" t="s">
        <v>472</v>
      </c>
      <c r="B22" s="327">
        <v>0.56338028169014087</v>
      </c>
      <c r="D22" s="107"/>
      <c r="E22" s="107"/>
    </row>
    <row r="23" spans="1:5">
      <c r="A23" s="326" t="s">
        <v>480</v>
      </c>
      <c r="B23" s="327">
        <v>0.56338028169014087</v>
      </c>
      <c r="D23" s="107"/>
      <c r="E23" s="107"/>
    </row>
    <row r="24" spans="1:5" ht="26.4">
      <c r="A24" s="326" t="s">
        <v>511</v>
      </c>
      <c r="B24" s="327">
        <v>0.56338028169014087</v>
      </c>
      <c r="D24" s="107"/>
      <c r="E24" s="107"/>
    </row>
    <row r="25" spans="1:5">
      <c r="A25" s="326" t="s">
        <v>621</v>
      </c>
      <c r="B25" s="327">
        <v>0.42253521126760557</v>
      </c>
      <c r="D25" s="107"/>
      <c r="E25" s="107"/>
    </row>
    <row r="26" spans="1:5">
      <c r="A26" s="326" t="s">
        <v>616</v>
      </c>
      <c r="B26" s="327">
        <v>0.42253521126760557</v>
      </c>
      <c r="D26" s="107"/>
      <c r="E26" s="107"/>
    </row>
    <row r="27" spans="1:5">
      <c r="A27" s="326" t="s">
        <v>476</v>
      </c>
      <c r="B27" s="327">
        <v>0.42253521126760557</v>
      </c>
      <c r="D27" s="107"/>
      <c r="E27" s="107"/>
    </row>
    <row r="28" spans="1:5">
      <c r="A28" s="326" t="s">
        <v>622</v>
      </c>
      <c r="B28" s="327">
        <v>0.42253521126760557</v>
      </c>
      <c r="D28" s="107"/>
      <c r="E28" s="107"/>
    </row>
    <row r="29" spans="1:5">
      <c r="A29" s="326" t="s">
        <v>493</v>
      </c>
      <c r="B29" s="327">
        <v>0.42253521126760557</v>
      </c>
      <c r="D29" s="107"/>
      <c r="E29" s="107"/>
    </row>
    <row r="30" spans="1:5">
      <c r="A30" s="326" t="s">
        <v>623</v>
      </c>
      <c r="B30" s="327">
        <v>0.28169014084507044</v>
      </c>
      <c r="D30" s="107"/>
      <c r="E30" s="107"/>
    </row>
    <row r="31" spans="1:5" ht="26.4">
      <c r="A31" s="326" t="s">
        <v>499</v>
      </c>
      <c r="B31" s="327">
        <v>0.28169014084507044</v>
      </c>
      <c r="D31" s="107"/>
      <c r="E31" s="107"/>
    </row>
    <row r="32" spans="1:5">
      <c r="A32" s="326" t="s">
        <v>624</v>
      </c>
      <c r="B32" s="327">
        <v>0.28169014084507044</v>
      </c>
      <c r="D32" s="107"/>
      <c r="E32" s="107"/>
    </row>
    <row r="33" spans="1:5">
      <c r="A33" s="326" t="s">
        <v>495</v>
      </c>
      <c r="B33" s="327">
        <v>0.28169014084507044</v>
      </c>
      <c r="D33" s="107"/>
      <c r="E33" s="107"/>
    </row>
    <row r="34" spans="1:5">
      <c r="A34" s="326" t="s">
        <v>473</v>
      </c>
      <c r="B34" s="327">
        <v>0.28169014084507044</v>
      </c>
      <c r="D34" s="107"/>
      <c r="E34" s="107"/>
    </row>
    <row r="35" spans="1:5">
      <c r="A35" s="328"/>
      <c r="B35" s="329">
        <v>95.633802816901408</v>
      </c>
      <c r="C35" s="42"/>
      <c r="D35" s="107"/>
    </row>
  </sheetData>
  <mergeCells count="2">
    <mergeCell ref="A1:B1"/>
    <mergeCell ref="A3:A4"/>
  </mergeCells>
  <printOptions gridLines="1"/>
  <pageMargins left="0.7" right="0.7" top="0.75" bottom="0.75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3"/>
  <sheetViews>
    <sheetView zoomScaleNormal="100" workbookViewId="0">
      <selection activeCell="J16" sqref="J16"/>
    </sheetView>
  </sheetViews>
  <sheetFormatPr defaultColWidth="8.88671875" defaultRowHeight="14.4"/>
  <cols>
    <col min="1" max="1" width="11.6640625" customWidth="1"/>
    <col min="2" max="2" width="5.109375" customWidth="1"/>
    <col min="4" max="4" width="8.33203125" customWidth="1"/>
    <col min="5" max="5" width="5.6640625" bestFit="1" customWidth="1"/>
    <col min="7" max="7" width="7.109375" bestFit="1" customWidth="1"/>
    <col min="8" max="8" width="5.6640625" bestFit="1" customWidth="1"/>
    <col min="9" max="9" width="9" customWidth="1"/>
    <col min="10" max="10" width="5.6640625" customWidth="1"/>
    <col min="11" max="11" width="8.44140625" bestFit="1" customWidth="1"/>
  </cols>
  <sheetData>
    <row r="1" spans="1:13">
      <c r="A1" s="346" t="s">
        <v>70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>
      <c r="A2" s="362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25.5" customHeight="1">
      <c r="A3" s="351" t="s">
        <v>71</v>
      </c>
      <c r="B3" s="363" t="s">
        <v>72</v>
      </c>
      <c r="C3" s="363"/>
      <c r="D3" s="363"/>
      <c r="E3" s="364" t="s">
        <v>73</v>
      </c>
      <c r="F3" s="364"/>
      <c r="G3" s="364"/>
      <c r="H3" s="365" t="s">
        <v>74</v>
      </c>
      <c r="I3" s="365"/>
      <c r="J3" s="365"/>
      <c r="K3" s="363" t="s">
        <v>34</v>
      </c>
      <c r="L3" s="363"/>
      <c r="M3" s="363"/>
    </row>
    <row r="4" spans="1:13">
      <c r="A4" s="352"/>
      <c r="B4" s="369" t="s">
        <v>75</v>
      </c>
      <c r="C4" s="366" t="s">
        <v>62</v>
      </c>
      <c r="D4" s="366"/>
      <c r="E4" s="57" t="s">
        <v>75</v>
      </c>
      <c r="F4" s="367" t="s">
        <v>62</v>
      </c>
      <c r="G4" s="367"/>
      <c r="H4" s="371" t="s">
        <v>75</v>
      </c>
      <c r="I4" s="368" t="s">
        <v>62</v>
      </c>
      <c r="J4" s="368"/>
      <c r="K4" s="369" t="s">
        <v>75</v>
      </c>
      <c r="L4" s="366" t="s">
        <v>62</v>
      </c>
      <c r="M4" s="366"/>
    </row>
    <row r="5" spans="1:13">
      <c r="A5" s="353"/>
      <c r="B5" s="370"/>
      <c r="C5" s="59" t="s">
        <v>77</v>
      </c>
      <c r="D5" s="59" t="s">
        <v>78</v>
      </c>
      <c r="E5" s="57"/>
      <c r="F5" s="60" t="s">
        <v>77</v>
      </c>
      <c r="G5" s="60" t="s">
        <v>78</v>
      </c>
      <c r="H5" s="372"/>
      <c r="I5" s="61" t="s">
        <v>77</v>
      </c>
      <c r="J5" s="61" t="s">
        <v>78</v>
      </c>
      <c r="K5" s="370"/>
      <c r="L5" s="59" t="s">
        <v>77</v>
      </c>
      <c r="M5" s="59" t="s">
        <v>78</v>
      </c>
    </row>
    <row r="6" spans="1:13">
      <c r="A6" s="17" t="s">
        <v>79</v>
      </c>
      <c r="B6" s="62">
        <v>88</v>
      </c>
      <c r="C6" s="18">
        <v>26554</v>
      </c>
      <c r="D6" s="63">
        <v>7.6344744506450235</v>
      </c>
      <c r="E6" s="64">
        <v>3</v>
      </c>
      <c r="F6" s="64">
        <v>960</v>
      </c>
      <c r="G6" s="65">
        <v>2.1429528103933211</v>
      </c>
      <c r="H6" s="66">
        <v>5</v>
      </c>
      <c r="I6" s="66">
        <v>233</v>
      </c>
      <c r="J6" s="66">
        <v>100</v>
      </c>
      <c r="K6" s="18">
        <v>96</v>
      </c>
      <c r="L6" s="18">
        <v>27747</v>
      </c>
      <c r="M6" s="63">
        <v>7.0630371034089521</v>
      </c>
    </row>
    <row r="7" spans="1:13" ht="19.2">
      <c r="A7" s="17" t="s">
        <v>80</v>
      </c>
      <c r="B7" s="62">
        <v>98</v>
      </c>
      <c r="C7" s="18">
        <v>62829</v>
      </c>
      <c r="D7" s="63">
        <v>18.063809417021019</v>
      </c>
      <c r="E7" s="64">
        <v>10</v>
      </c>
      <c r="F7" s="64">
        <v>6535</v>
      </c>
      <c r="G7" s="65">
        <v>14.587704808250368</v>
      </c>
      <c r="H7" s="66"/>
      <c r="I7" s="66"/>
      <c r="J7" s="67"/>
      <c r="K7" s="18">
        <v>108</v>
      </c>
      <c r="L7" s="18">
        <v>69364</v>
      </c>
      <c r="M7" s="63">
        <v>17.656701828697106</v>
      </c>
    </row>
    <row r="8" spans="1:13" ht="19.2">
      <c r="A8" s="17" t="s">
        <v>81</v>
      </c>
      <c r="B8" s="62">
        <v>48</v>
      </c>
      <c r="C8" s="18">
        <v>42857</v>
      </c>
      <c r="D8" s="63">
        <v>12.321709404658197</v>
      </c>
      <c r="E8" s="68">
        <v>7</v>
      </c>
      <c r="F8" s="68">
        <v>6194</v>
      </c>
      <c r="G8" s="65">
        <v>13.826510112058573</v>
      </c>
      <c r="H8" s="66"/>
      <c r="I8" s="66"/>
      <c r="J8" s="67"/>
      <c r="K8" s="18">
        <v>55</v>
      </c>
      <c r="L8" s="18">
        <v>49051</v>
      </c>
      <c r="M8" s="63">
        <v>12.485999674174234</v>
      </c>
    </row>
    <row r="9" spans="1:13" ht="19.2">
      <c r="A9" s="17" t="s">
        <v>82</v>
      </c>
      <c r="B9" s="62">
        <v>104</v>
      </c>
      <c r="C9" s="18">
        <v>156469</v>
      </c>
      <c r="D9" s="63">
        <v>44.986012759583346</v>
      </c>
      <c r="E9" s="64">
        <v>17</v>
      </c>
      <c r="F9" s="64">
        <v>23620</v>
      </c>
      <c r="G9" s="65">
        <v>52.725568105718999</v>
      </c>
      <c r="H9" s="66"/>
      <c r="I9" s="66"/>
      <c r="J9" s="67"/>
      <c r="K9" s="18">
        <v>121</v>
      </c>
      <c r="L9" s="18">
        <v>180089</v>
      </c>
      <c r="M9" s="63">
        <v>45.841903229747892</v>
      </c>
    </row>
    <row r="10" spans="1:13" ht="19.2">
      <c r="A10" s="17" t="s">
        <v>83</v>
      </c>
      <c r="B10" s="62">
        <v>17</v>
      </c>
      <c r="C10" s="18">
        <v>59108</v>
      </c>
      <c r="D10" s="63">
        <v>16.993993968092415</v>
      </c>
      <c r="E10" s="64">
        <v>2</v>
      </c>
      <c r="F10" s="64">
        <v>7489</v>
      </c>
      <c r="G10" s="65">
        <v>16.717264163578733</v>
      </c>
      <c r="H10" s="67"/>
      <c r="I10" s="67"/>
      <c r="J10" s="67"/>
      <c r="K10" s="18">
        <v>19</v>
      </c>
      <c r="L10" s="18">
        <v>66597</v>
      </c>
      <c r="M10" s="63">
        <v>16.952358163971816</v>
      </c>
    </row>
    <row r="11" spans="1:13">
      <c r="A11" s="21" t="s">
        <v>34</v>
      </c>
      <c r="B11" s="69">
        <v>355</v>
      </c>
      <c r="C11" s="22">
        <v>347817</v>
      </c>
      <c r="D11" s="70">
        <v>100</v>
      </c>
      <c r="E11" s="71">
        <v>39</v>
      </c>
      <c r="F11" s="71">
        <v>44798</v>
      </c>
      <c r="G11" s="70">
        <v>100</v>
      </c>
      <c r="H11" s="72">
        <v>5</v>
      </c>
      <c r="I11" s="72">
        <v>233</v>
      </c>
      <c r="J11" s="72">
        <v>100</v>
      </c>
      <c r="K11" s="71">
        <v>399</v>
      </c>
      <c r="L11" s="22">
        <v>392848</v>
      </c>
      <c r="M11" s="70">
        <v>100</v>
      </c>
    </row>
    <row r="13" spans="1:13">
      <c r="B13" s="9"/>
      <c r="K13" s="285"/>
      <c r="L13" s="8"/>
      <c r="M13" s="24"/>
    </row>
  </sheetData>
  <mergeCells count="13">
    <mergeCell ref="A1:M2"/>
    <mergeCell ref="B3:D3"/>
    <mergeCell ref="E3:G3"/>
    <mergeCell ref="H3:J3"/>
    <mergeCell ref="K3:M3"/>
    <mergeCell ref="A3:A5"/>
    <mergeCell ref="L4:M4"/>
    <mergeCell ref="C4:D4"/>
    <mergeCell ref="F4:G4"/>
    <mergeCell ref="I4:J4"/>
    <mergeCell ref="B4:B5"/>
    <mergeCell ref="H4:H5"/>
    <mergeCell ref="K4:K5"/>
  </mergeCells>
  <printOptions gridLines="1"/>
  <pageMargins left="0.7" right="0.7" top="0.75" bottom="0.75" header="0.5" footer="0.5"/>
  <pageSetup paperSize="9"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G40"/>
  <sheetViews>
    <sheetView workbookViewId="0">
      <selection sqref="A1:C1"/>
    </sheetView>
  </sheetViews>
  <sheetFormatPr defaultColWidth="8.88671875" defaultRowHeight="14.4"/>
  <cols>
    <col min="1" max="1" width="65" customWidth="1"/>
  </cols>
  <sheetData>
    <row r="1" spans="1:7" ht="47.25" customHeight="1">
      <c r="A1" s="346" t="s">
        <v>488</v>
      </c>
      <c r="B1" s="346"/>
      <c r="C1" s="346"/>
    </row>
    <row r="3" spans="1:7" ht="16.5" customHeight="1">
      <c r="A3" s="416" t="s">
        <v>489</v>
      </c>
      <c r="B3" s="413" t="s">
        <v>490</v>
      </c>
      <c r="C3" s="413"/>
    </row>
    <row r="4" spans="1:7">
      <c r="A4" s="417"/>
      <c r="B4" s="182" t="s">
        <v>491</v>
      </c>
      <c r="C4" s="182" t="s">
        <v>78</v>
      </c>
      <c r="E4" s="107"/>
      <c r="F4" s="107"/>
      <c r="G4" s="107"/>
    </row>
    <row r="5" spans="1:7">
      <c r="A5" s="330" t="s">
        <v>481</v>
      </c>
      <c r="B5" s="331">
        <v>788</v>
      </c>
      <c r="C5" s="332">
        <v>19.724655819774721</v>
      </c>
      <c r="E5" s="107"/>
      <c r="F5" s="107"/>
      <c r="G5" s="107"/>
    </row>
    <row r="6" spans="1:7">
      <c r="A6" s="330" t="s">
        <v>492</v>
      </c>
      <c r="B6" s="331">
        <v>414</v>
      </c>
      <c r="C6" s="332">
        <v>10.362953692115145</v>
      </c>
      <c r="E6" s="107"/>
      <c r="F6" s="107"/>
      <c r="G6" s="107"/>
    </row>
    <row r="7" spans="1:7">
      <c r="A7" s="330" t="s">
        <v>483</v>
      </c>
      <c r="B7" s="331">
        <v>340</v>
      </c>
      <c r="C7" s="332">
        <v>8.5106382978723403</v>
      </c>
      <c r="E7" s="107"/>
      <c r="F7" s="107"/>
      <c r="G7" s="107"/>
    </row>
    <row r="8" spans="1:7">
      <c r="A8" s="330" t="s">
        <v>485</v>
      </c>
      <c r="B8" s="331">
        <v>316</v>
      </c>
      <c r="C8" s="332">
        <v>7.9098873591989989</v>
      </c>
      <c r="E8" s="107"/>
      <c r="F8" s="107"/>
      <c r="G8" s="107"/>
    </row>
    <row r="9" spans="1:7">
      <c r="A9" s="330" t="s">
        <v>493</v>
      </c>
      <c r="B9" s="331">
        <v>311</v>
      </c>
      <c r="C9" s="332">
        <v>7.7847309136420533</v>
      </c>
      <c r="E9" s="107"/>
      <c r="F9" s="107"/>
      <c r="G9" s="107"/>
    </row>
    <row r="10" spans="1:7">
      <c r="A10" s="330" t="s">
        <v>482</v>
      </c>
      <c r="B10" s="331">
        <v>287</v>
      </c>
      <c r="C10" s="332">
        <v>7.183979974968711</v>
      </c>
      <c r="E10" s="107"/>
      <c r="F10" s="107"/>
      <c r="G10" s="107"/>
    </row>
    <row r="11" spans="1:7">
      <c r="A11" s="330" t="s">
        <v>486</v>
      </c>
      <c r="B11" s="331">
        <v>259</v>
      </c>
      <c r="C11" s="332">
        <v>6.4831038798498124</v>
      </c>
      <c r="E11" s="107"/>
      <c r="F11" s="107"/>
      <c r="G11" s="107"/>
    </row>
    <row r="12" spans="1:7">
      <c r="A12" s="330" t="s">
        <v>479</v>
      </c>
      <c r="B12" s="331">
        <v>186</v>
      </c>
      <c r="C12" s="332">
        <v>4.655819774718398</v>
      </c>
      <c r="E12" s="107"/>
      <c r="F12" s="107"/>
      <c r="G12" s="107"/>
    </row>
    <row r="13" spans="1:7">
      <c r="A13" s="330" t="s">
        <v>494</v>
      </c>
      <c r="B13" s="331">
        <v>149</v>
      </c>
      <c r="C13" s="332">
        <v>3.7296620775969966</v>
      </c>
      <c r="E13" s="107"/>
      <c r="F13" s="107"/>
      <c r="G13" s="107"/>
    </row>
    <row r="14" spans="1:7">
      <c r="A14" s="330" t="s">
        <v>474</v>
      </c>
      <c r="B14" s="331">
        <v>121</v>
      </c>
      <c r="C14" s="332">
        <v>3.0287859824780976</v>
      </c>
      <c r="E14" s="107"/>
      <c r="F14" s="107"/>
      <c r="G14" s="107"/>
    </row>
    <row r="15" spans="1:7">
      <c r="A15" s="330" t="s">
        <v>477</v>
      </c>
      <c r="B15" s="331">
        <v>110</v>
      </c>
      <c r="C15" s="332">
        <v>2.7534418022528162</v>
      </c>
      <c r="E15" s="107"/>
      <c r="F15" s="107"/>
      <c r="G15" s="107"/>
    </row>
    <row r="16" spans="1:7">
      <c r="A16" s="330" t="s">
        <v>496</v>
      </c>
      <c r="B16" s="331">
        <v>98</v>
      </c>
      <c r="C16" s="332">
        <v>2.4530663329161451</v>
      </c>
      <c r="E16" s="107"/>
      <c r="F16" s="107"/>
      <c r="G16" s="107"/>
    </row>
    <row r="17" spans="1:7">
      <c r="A17" s="330" t="s">
        <v>484</v>
      </c>
      <c r="B17" s="331">
        <v>90</v>
      </c>
      <c r="C17" s="332">
        <v>2.2528160200250311</v>
      </c>
      <c r="E17" s="107"/>
      <c r="F17" s="107"/>
      <c r="G17" s="107"/>
    </row>
    <row r="18" spans="1:7">
      <c r="A18" s="330" t="s">
        <v>497</v>
      </c>
      <c r="B18" s="331">
        <v>83</v>
      </c>
      <c r="C18" s="332">
        <v>2.0775969962453065</v>
      </c>
      <c r="E18" s="107"/>
      <c r="F18" s="107"/>
      <c r="G18" s="107"/>
    </row>
    <row r="19" spans="1:7">
      <c r="A19" s="330" t="s">
        <v>495</v>
      </c>
      <c r="B19" s="331">
        <v>80</v>
      </c>
      <c r="C19" s="332">
        <v>2.002503128911139</v>
      </c>
      <c r="E19" s="107"/>
      <c r="F19" s="107"/>
      <c r="G19" s="107"/>
    </row>
    <row r="20" spans="1:7">
      <c r="A20" s="330" t="s">
        <v>498</v>
      </c>
      <c r="B20" s="331">
        <v>68</v>
      </c>
      <c r="C20" s="332">
        <v>1.7021276595744681</v>
      </c>
      <c r="E20" s="107"/>
      <c r="F20" s="107"/>
      <c r="G20" s="107"/>
    </row>
    <row r="21" spans="1:7">
      <c r="A21" s="330" t="s">
        <v>621</v>
      </c>
      <c r="B21" s="331">
        <v>58</v>
      </c>
      <c r="C21" s="332">
        <v>1.4518147684605758</v>
      </c>
      <c r="E21" s="107"/>
      <c r="F21" s="107"/>
      <c r="G21" s="107"/>
    </row>
    <row r="22" spans="1:7">
      <c r="A22" s="330" t="s">
        <v>499</v>
      </c>
      <c r="B22" s="331">
        <v>47</v>
      </c>
      <c r="C22" s="332">
        <v>1.1764705882352942</v>
      </c>
      <c r="E22" s="107"/>
      <c r="F22" s="107"/>
      <c r="G22" s="107"/>
    </row>
    <row r="23" spans="1:7">
      <c r="A23" s="330" t="s">
        <v>500</v>
      </c>
      <c r="B23" s="331">
        <v>41</v>
      </c>
      <c r="C23" s="332">
        <v>1.0262828535669586</v>
      </c>
      <c r="E23" s="107"/>
      <c r="F23" s="107"/>
      <c r="G23" s="107"/>
    </row>
    <row r="24" spans="1:7">
      <c r="A24" s="330" t="s">
        <v>501</v>
      </c>
      <c r="B24" s="331">
        <v>27</v>
      </c>
      <c r="C24" s="332">
        <v>0.6758448060075094</v>
      </c>
      <c r="E24" s="107"/>
      <c r="F24" s="107"/>
      <c r="G24" s="107"/>
    </row>
    <row r="25" spans="1:7">
      <c r="A25" s="330" t="s">
        <v>503</v>
      </c>
      <c r="B25" s="331">
        <v>11</v>
      </c>
      <c r="C25" s="332">
        <v>0.27534418022528162</v>
      </c>
      <c r="E25" s="107"/>
      <c r="F25" s="107"/>
      <c r="G25" s="107"/>
    </row>
    <row r="26" spans="1:7">
      <c r="A26" s="330" t="s">
        <v>466</v>
      </c>
      <c r="B26" s="331">
        <v>10</v>
      </c>
      <c r="C26" s="332">
        <v>0.27534418022528162</v>
      </c>
      <c r="E26" s="107"/>
      <c r="F26" s="107"/>
      <c r="G26" s="107"/>
    </row>
    <row r="27" spans="1:7">
      <c r="A27" s="330" t="s">
        <v>504</v>
      </c>
      <c r="B27" s="331">
        <v>8</v>
      </c>
      <c r="C27" s="332">
        <v>0.25031289111389238</v>
      </c>
      <c r="E27" s="107"/>
      <c r="F27" s="107"/>
      <c r="G27" s="107"/>
    </row>
    <row r="28" spans="1:7">
      <c r="A28" s="330" t="s">
        <v>506</v>
      </c>
      <c r="B28" s="331">
        <v>6</v>
      </c>
      <c r="C28" s="332">
        <v>0.20025031289111389</v>
      </c>
      <c r="E28" s="107"/>
      <c r="F28" s="107"/>
      <c r="G28" s="107"/>
    </row>
    <row r="29" spans="1:7">
      <c r="A29" s="330" t="s">
        <v>502</v>
      </c>
      <c r="B29" s="331">
        <v>5</v>
      </c>
      <c r="C29" s="332">
        <v>0.1501877346683354</v>
      </c>
      <c r="E29" s="107"/>
      <c r="F29" s="107"/>
      <c r="G29" s="107"/>
    </row>
    <row r="30" spans="1:7">
      <c r="A30" s="330" t="s">
        <v>505</v>
      </c>
      <c r="B30" s="331">
        <v>5</v>
      </c>
      <c r="C30" s="332">
        <v>0.12515644555694619</v>
      </c>
      <c r="E30" s="107"/>
      <c r="F30" s="107"/>
      <c r="G30" s="107"/>
    </row>
    <row r="31" spans="1:7">
      <c r="A31" s="330" t="s">
        <v>511</v>
      </c>
      <c r="B31" s="331">
        <v>4</v>
      </c>
      <c r="C31" s="332">
        <v>0.12515644555694619</v>
      </c>
      <c r="E31" s="107"/>
      <c r="F31" s="107"/>
      <c r="G31" s="107"/>
    </row>
    <row r="32" spans="1:7">
      <c r="A32" s="330" t="s">
        <v>512</v>
      </c>
      <c r="B32" s="331">
        <v>3</v>
      </c>
      <c r="C32" s="332">
        <v>0.10012515644555695</v>
      </c>
      <c r="E32" s="107"/>
      <c r="F32" s="107"/>
      <c r="G32" s="107"/>
    </row>
    <row r="33" spans="1:7">
      <c r="A33" s="330" t="s">
        <v>617</v>
      </c>
      <c r="B33" s="331">
        <v>3</v>
      </c>
      <c r="C33" s="332">
        <v>7.5093867334167702E-2</v>
      </c>
      <c r="E33" s="107"/>
      <c r="F33" s="107"/>
      <c r="G33" s="107"/>
    </row>
    <row r="34" spans="1:7">
      <c r="A34" s="330" t="s">
        <v>618</v>
      </c>
      <c r="B34" s="331">
        <v>3</v>
      </c>
      <c r="C34" s="332">
        <v>7.5093867334167702E-2</v>
      </c>
      <c r="E34" s="107"/>
      <c r="F34" s="107"/>
      <c r="G34" s="107"/>
    </row>
    <row r="35" spans="1:7">
      <c r="A35" s="333" t="s">
        <v>507</v>
      </c>
      <c r="B35" s="334">
        <v>3931</v>
      </c>
      <c r="C35" s="335">
        <v>0.98397997496871092</v>
      </c>
      <c r="E35" s="107"/>
    </row>
    <row r="36" spans="1:7">
      <c r="A36" s="333" t="s">
        <v>508</v>
      </c>
      <c r="B36" s="334">
        <v>37</v>
      </c>
      <c r="C36" s="336">
        <v>0.82478823004904156</v>
      </c>
      <c r="D36" s="55"/>
      <c r="E36" s="107"/>
    </row>
    <row r="37" spans="1:7">
      <c r="A37" s="337" t="s">
        <v>509</v>
      </c>
      <c r="B37" s="338">
        <v>4486</v>
      </c>
      <c r="C37" s="339" t="s">
        <v>510</v>
      </c>
    </row>
    <row r="39" spans="1:7">
      <c r="B39" s="9"/>
      <c r="C39" s="9"/>
    </row>
    <row r="40" spans="1:7">
      <c r="B40" s="9"/>
      <c r="C40" s="55"/>
    </row>
  </sheetData>
  <mergeCells count="3">
    <mergeCell ref="A1:C1"/>
    <mergeCell ref="A3:A4"/>
    <mergeCell ref="B3:C3"/>
  </mergeCells>
  <printOptions gridLines="1"/>
  <pageMargins left="0.7" right="0.7" top="0.75" bottom="0.75" header="0.5" footer="0.5"/>
  <pageSetup paperSize="9" orientation="portrait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O31"/>
  <sheetViews>
    <sheetView workbookViewId="0">
      <selection sqref="A1:H1"/>
    </sheetView>
  </sheetViews>
  <sheetFormatPr defaultColWidth="8.88671875" defaultRowHeight="14.4"/>
  <cols>
    <col min="1" max="1" width="19.109375" customWidth="1"/>
    <col min="2" max="4" width="9.44140625" bestFit="1" customWidth="1"/>
    <col min="5" max="5" width="9.33203125" bestFit="1" customWidth="1"/>
    <col min="6" max="7" width="9.44140625" bestFit="1" customWidth="1"/>
  </cols>
  <sheetData>
    <row r="1" spans="1:15" ht="30.75" customHeight="1">
      <c r="A1" s="346" t="s">
        <v>513</v>
      </c>
      <c r="B1" s="346"/>
      <c r="C1" s="346"/>
      <c r="D1" s="346"/>
      <c r="E1" s="346"/>
      <c r="F1" s="346"/>
      <c r="G1" s="346"/>
      <c r="H1" s="346"/>
    </row>
    <row r="3" spans="1:15">
      <c r="A3" s="395" t="s">
        <v>8</v>
      </c>
      <c r="B3" s="354" t="s">
        <v>515</v>
      </c>
      <c r="C3" s="354"/>
      <c r="D3" s="354"/>
      <c r="E3" s="354"/>
      <c r="F3" s="354"/>
      <c r="G3" s="354"/>
      <c r="H3" s="348" t="s">
        <v>514</v>
      </c>
    </row>
    <row r="4" spans="1:15" ht="79.8">
      <c r="A4" s="396"/>
      <c r="B4" s="184" t="s">
        <v>516</v>
      </c>
      <c r="C4" s="184" t="s">
        <v>517</v>
      </c>
      <c r="D4" s="184" t="s">
        <v>518</v>
      </c>
      <c r="E4" s="184" t="s">
        <v>519</v>
      </c>
      <c r="F4" s="184" t="s">
        <v>520</v>
      </c>
      <c r="G4" s="184" t="s">
        <v>521</v>
      </c>
      <c r="H4" s="349"/>
    </row>
    <row r="5" spans="1:15">
      <c r="A5" s="17" t="s">
        <v>13</v>
      </c>
      <c r="B5" s="19">
        <v>49.889867841409689</v>
      </c>
      <c r="C5" s="19">
        <v>31.607929515418505</v>
      </c>
      <c r="D5" s="19">
        <v>2.8634361233480177</v>
      </c>
      <c r="E5" s="19">
        <v>0.55066079295154191</v>
      </c>
      <c r="F5" s="19">
        <v>6.1674008810572687</v>
      </c>
      <c r="G5" s="19">
        <v>8.9207048458149778</v>
      </c>
      <c r="H5" s="17">
        <v>908</v>
      </c>
      <c r="I5" s="55"/>
      <c r="K5" s="107"/>
      <c r="L5" s="107"/>
      <c r="M5" s="107"/>
      <c r="N5" s="107"/>
      <c r="O5" s="107"/>
    </row>
    <row r="6" spans="1:15">
      <c r="A6" s="17" t="s">
        <v>14</v>
      </c>
      <c r="B6" s="19">
        <v>51.851851851851848</v>
      </c>
      <c r="C6" s="19">
        <v>18.518518518518519</v>
      </c>
      <c r="D6" s="19">
        <v>7.4074074074074066</v>
      </c>
      <c r="E6" s="19">
        <v>0</v>
      </c>
      <c r="F6" s="19">
        <v>7.4074074074074066</v>
      </c>
      <c r="G6" s="19">
        <v>14.814814814814813</v>
      </c>
      <c r="H6" s="17">
        <v>27</v>
      </c>
      <c r="I6" s="55"/>
      <c r="J6" s="107"/>
      <c r="K6" s="107"/>
      <c r="L6" s="107"/>
      <c r="M6" s="107"/>
      <c r="N6" s="107"/>
      <c r="O6" s="107"/>
    </row>
    <row r="7" spans="1:15">
      <c r="A7" s="17" t="s">
        <v>15</v>
      </c>
      <c r="B7" s="19">
        <v>43.433962264150942</v>
      </c>
      <c r="C7" s="19">
        <v>34.679245283018865</v>
      </c>
      <c r="D7" s="19">
        <v>3.1320754716981134</v>
      </c>
      <c r="E7" s="19">
        <v>0.33962264150943394</v>
      </c>
      <c r="F7" s="19">
        <v>5.9622641509433967</v>
      </c>
      <c r="G7" s="19">
        <v>12.452830188679245</v>
      </c>
      <c r="H7" s="142">
        <v>2650</v>
      </c>
      <c r="I7" s="55"/>
      <c r="J7" s="107"/>
      <c r="K7" s="107"/>
      <c r="L7" s="107"/>
      <c r="M7" s="107"/>
      <c r="N7" s="107"/>
      <c r="O7" s="107"/>
    </row>
    <row r="8" spans="1:15">
      <c r="A8" s="17" t="s">
        <v>16</v>
      </c>
      <c r="B8" s="19">
        <v>37.984496124031011</v>
      </c>
      <c r="C8" s="19">
        <v>44.186046511627907</v>
      </c>
      <c r="D8" s="19">
        <v>1.5503875968992249</v>
      </c>
      <c r="E8" s="19">
        <v>0</v>
      </c>
      <c r="F8" s="19">
        <v>11.627906976744185</v>
      </c>
      <c r="G8" s="19">
        <v>4.6511627906976747</v>
      </c>
      <c r="H8" s="17">
        <v>129</v>
      </c>
      <c r="I8" s="55"/>
      <c r="J8" s="107"/>
      <c r="K8" s="107"/>
      <c r="L8" s="107"/>
      <c r="M8" s="107"/>
      <c r="N8" s="107"/>
      <c r="O8" s="107"/>
    </row>
    <row r="9" spans="1:15">
      <c r="A9" s="17" t="s">
        <v>17</v>
      </c>
      <c r="B9" s="19">
        <v>41.463414634146339</v>
      </c>
      <c r="C9" s="19">
        <v>39.024390243902438</v>
      </c>
      <c r="D9" s="19">
        <v>2.4390243902439024</v>
      </c>
      <c r="E9" s="19">
        <v>0</v>
      </c>
      <c r="F9" s="19">
        <v>15.447154471544716</v>
      </c>
      <c r="G9" s="19">
        <v>1.6260162601626018</v>
      </c>
      <c r="H9" s="17">
        <v>123</v>
      </c>
      <c r="I9" s="55"/>
      <c r="J9" s="107"/>
      <c r="K9" s="107"/>
      <c r="L9" s="107"/>
      <c r="M9" s="107"/>
      <c r="N9" s="107"/>
      <c r="O9" s="107"/>
    </row>
    <row r="10" spans="1:15">
      <c r="A10" s="17" t="s">
        <v>18</v>
      </c>
      <c r="B10" s="19">
        <v>52.090395480225993</v>
      </c>
      <c r="C10" s="19">
        <v>34.463276836158194</v>
      </c>
      <c r="D10" s="19">
        <v>4.2937853107344628</v>
      </c>
      <c r="E10" s="19">
        <v>0</v>
      </c>
      <c r="F10" s="19">
        <v>4.7457627118644066</v>
      </c>
      <c r="G10" s="19">
        <v>4.406779661016949</v>
      </c>
      <c r="H10" s="17">
        <v>885</v>
      </c>
      <c r="I10" s="55"/>
      <c r="J10" s="107"/>
      <c r="K10" s="107"/>
      <c r="L10" s="107"/>
      <c r="M10" s="107"/>
      <c r="N10" s="107"/>
      <c r="O10" s="107"/>
    </row>
    <row r="11" spans="1:15">
      <c r="A11" s="17" t="s">
        <v>19</v>
      </c>
      <c r="B11" s="19">
        <v>38.197424892703864</v>
      </c>
      <c r="C11" s="19">
        <v>42.06008583690987</v>
      </c>
      <c r="D11" s="19">
        <v>5.1502145922746783</v>
      </c>
      <c r="E11" s="19">
        <v>1.2875536480686696</v>
      </c>
      <c r="F11" s="19">
        <v>9.4420600858369106</v>
      </c>
      <c r="G11" s="19">
        <v>3.8626609442060089</v>
      </c>
      <c r="H11" s="17">
        <v>233</v>
      </c>
      <c r="I11" s="55"/>
      <c r="J11" s="107"/>
      <c r="K11" s="107"/>
      <c r="L11" s="107"/>
      <c r="M11" s="107"/>
      <c r="N11" s="107"/>
      <c r="O11" s="107"/>
    </row>
    <row r="12" spans="1:15">
      <c r="A12" s="17" t="s">
        <v>20</v>
      </c>
      <c r="B12" s="19">
        <v>51.25448028673835</v>
      </c>
      <c r="C12" s="19">
        <v>30.107526881720432</v>
      </c>
      <c r="D12" s="19">
        <v>3.9426523297491038</v>
      </c>
      <c r="E12" s="19">
        <v>0</v>
      </c>
      <c r="F12" s="19">
        <v>2.8673835125448028</v>
      </c>
      <c r="G12" s="19">
        <v>11.827956989247312</v>
      </c>
      <c r="H12" s="17">
        <v>279</v>
      </c>
      <c r="I12" s="55"/>
      <c r="J12" s="107"/>
      <c r="K12" s="107"/>
      <c r="L12" s="107"/>
      <c r="M12" s="107"/>
      <c r="N12" s="107"/>
      <c r="O12" s="107"/>
    </row>
    <row r="13" spans="1:15">
      <c r="A13" s="17" t="s">
        <v>21</v>
      </c>
      <c r="B13" s="19">
        <v>54.532775453277551</v>
      </c>
      <c r="C13" s="19">
        <v>34.170153417015342</v>
      </c>
      <c r="D13" s="19">
        <v>1.9525801952580195</v>
      </c>
      <c r="E13" s="19">
        <v>0.55788005578800559</v>
      </c>
      <c r="F13" s="19">
        <v>5.7182705718270572</v>
      </c>
      <c r="G13" s="19">
        <v>3.0683403068340307</v>
      </c>
      <c r="H13" s="17">
        <v>717</v>
      </c>
      <c r="I13" s="55"/>
      <c r="J13" s="107"/>
      <c r="K13" s="107"/>
      <c r="L13" s="107"/>
      <c r="M13" s="107"/>
      <c r="N13" s="107"/>
      <c r="O13" s="107"/>
    </row>
    <row r="14" spans="1:15">
      <c r="A14" s="17" t="s">
        <v>22</v>
      </c>
      <c r="B14" s="19">
        <v>41.226993865030678</v>
      </c>
      <c r="C14" s="19">
        <v>49.079754601226995</v>
      </c>
      <c r="D14" s="19">
        <v>3.0674846625766872</v>
      </c>
      <c r="E14" s="19">
        <v>0.245398773006135</v>
      </c>
      <c r="F14" s="19">
        <v>4.1717791411042944</v>
      </c>
      <c r="G14" s="19">
        <v>2.2085889570552149</v>
      </c>
      <c r="H14" s="17">
        <v>815</v>
      </c>
      <c r="I14" s="55"/>
      <c r="J14" s="107"/>
      <c r="K14" s="107"/>
      <c r="L14" s="107"/>
      <c r="M14" s="107"/>
      <c r="N14" s="107"/>
      <c r="O14" s="107"/>
    </row>
    <row r="15" spans="1:15">
      <c r="A15" s="17" t="s">
        <v>23</v>
      </c>
      <c r="B15" s="19">
        <v>45.238095238095241</v>
      </c>
      <c r="C15" s="19">
        <v>43.650793650793652</v>
      </c>
      <c r="D15" s="19">
        <v>0</v>
      </c>
      <c r="E15" s="19">
        <v>0</v>
      </c>
      <c r="F15" s="19">
        <v>3.1746031746031744</v>
      </c>
      <c r="G15" s="19">
        <v>7.9365079365079358</v>
      </c>
      <c r="H15" s="17">
        <v>126</v>
      </c>
      <c r="I15" s="55"/>
      <c r="J15" s="107"/>
      <c r="K15" s="107"/>
      <c r="L15" s="107"/>
      <c r="M15" s="107"/>
      <c r="N15" s="107"/>
      <c r="O15" s="107"/>
    </row>
    <row r="16" spans="1:15">
      <c r="A16" s="17" t="s">
        <v>24</v>
      </c>
      <c r="B16" s="19">
        <v>55.958549222797927</v>
      </c>
      <c r="C16" s="19">
        <v>35.233160621761655</v>
      </c>
      <c r="D16" s="19">
        <v>1.5544041450777202</v>
      </c>
      <c r="E16" s="19">
        <v>0.5181347150259068</v>
      </c>
      <c r="F16" s="19">
        <v>4.6632124352331603</v>
      </c>
      <c r="G16" s="19">
        <v>2.0725388601036272</v>
      </c>
      <c r="H16" s="17">
        <v>193</v>
      </c>
      <c r="I16" s="55"/>
      <c r="J16" s="107"/>
      <c r="K16" s="107"/>
      <c r="L16" s="107"/>
      <c r="M16" s="107"/>
      <c r="N16" s="107"/>
      <c r="O16" s="107"/>
    </row>
    <row r="17" spans="1:15">
      <c r="A17" s="17" t="s">
        <v>25</v>
      </c>
      <c r="B17" s="19">
        <v>31.551724137931036</v>
      </c>
      <c r="C17" s="19">
        <v>24.597701149425287</v>
      </c>
      <c r="D17" s="19">
        <v>16.551724137931036</v>
      </c>
      <c r="E17" s="19">
        <v>0.57471264367816088</v>
      </c>
      <c r="F17" s="19">
        <v>17.47126436781609</v>
      </c>
      <c r="G17" s="19">
        <v>9.2528735632183903</v>
      </c>
      <c r="H17" s="17">
        <v>1740</v>
      </c>
      <c r="I17" s="55"/>
      <c r="J17" s="107"/>
      <c r="K17" s="107"/>
      <c r="L17" s="107"/>
      <c r="M17" s="107"/>
      <c r="N17" s="107"/>
      <c r="O17" s="107"/>
    </row>
    <row r="18" spans="1:15">
      <c r="A18" s="17" t="s">
        <v>26</v>
      </c>
      <c r="B18" s="19">
        <v>41.780821917808218</v>
      </c>
      <c r="C18" s="19">
        <v>42.465753424657535</v>
      </c>
      <c r="D18" s="19">
        <v>0</v>
      </c>
      <c r="E18" s="19">
        <v>1.3698630136986301</v>
      </c>
      <c r="F18" s="19">
        <v>5.4794520547945202</v>
      </c>
      <c r="G18" s="19">
        <v>8.9041095890410951</v>
      </c>
      <c r="H18" s="17">
        <v>146</v>
      </c>
      <c r="I18" s="55"/>
      <c r="J18" s="107"/>
      <c r="K18" s="107"/>
      <c r="L18" s="107"/>
      <c r="M18" s="107"/>
      <c r="N18" s="107"/>
      <c r="O18" s="107"/>
    </row>
    <row r="19" spans="1:15">
      <c r="A19" s="17" t="s">
        <v>27</v>
      </c>
      <c r="B19" s="19">
        <v>25</v>
      </c>
      <c r="C19" s="19">
        <v>25</v>
      </c>
      <c r="D19" s="19">
        <v>37.5</v>
      </c>
      <c r="E19" s="19">
        <v>0</v>
      </c>
      <c r="F19" s="19">
        <v>0</v>
      </c>
      <c r="G19" s="19">
        <v>12.5</v>
      </c>
      <c r="H19" s="17">
        <v>8</v>
      </c>
      <c r="I19" s="55"/>
      <c r="J19" s="107"/>
      <c r="K19" s="107"/>
      <c r="L19" s="107"/>
      <c r="M19" s="107"/>
      <c r="N19" s="107"/>
      <c r="O19" s="107"/>
    </row>
    <row r="20" spans="1:15">
      <c r="A20" s="17" t="s">
        <v>28</v>
      </c>
      <c r="B20" s="19">
        <v>46.296296296296298</v>
      </c>
      <c r="C20" s="19">
        <v>26.102292768959433</v>
      </c>
      <c r="D20" s="19">
        <v>7.0546737213403876</v>
      </c>
      <c r="E20" s="19">
        <v>1.0582010582010581</v>
      </c>
      <c r="F20" s="19">
        <v>3.9682539682539679</v>
      </c>
      <c r="G20" s="19">
        <v>15.520282186948853</v>
      </c>
      <c r="H20" s="62">
        <v>1134</v>
      </c>
      <c r="I20" s="55"/>
      <c r="J20" s="107"/>
      <c r="K20" s="107"/>
      <c r="L20" s="107"/>
      <c r="M20" s="107"/>
      <c r="N20" s="107"/>
      <c r="O20" s="107"/>
    </row>
    <row r="21" spans="1:15">
      <c r="A21" s="17" t="s">
        <v>29</v>
      </c>
      <c r="B21" s="19">
        <v>50.815217391304344</v>
      </c>
      <c r="C21" s="19">
        <v>36.684782608695656</v>
      </c>
      <c r="D21" s="19">
        <v>1.6304347826086956</v>
      </c>
      <c r="E21" s="19">
        <v>0.81521739130434778</v>
      </c>
      <c r="F21" s="19">
        <v>3.5326086956521738</v>
      </c>
      <c r="G21" s="19">
        <v>6.5217391304347823</v>
      </c>
      <c r="H21" s="62">
        <v>368</v>
      </c>
      <c r="I21" s="55"/>
      <c r="J21" s="107"/>
      <c r="K21" s="107"/>
      <c r="L21" s="107"/>
      <c r="M21" s="107"/>
      <c r="N21" s="107"/>
      <c r="O21" s="107"/>
    </row>
    <row r="22" spans="1:15">
      <c r="A22" s="17" t="s">
        <v>30</v>
      </c>
      <c r="B22" s="19">
        <v>50.877192982456144</v>
      </c>
      <c r="C22" s="19">
        <v>28.07017543859649</v>
      </c>
      <c r="D22" s="19">
        <v>0</v>
      </c>
      <c r="E22" s="19">
        <v>0</v>
      </c>
      <c r="F22" s="19">
        <v>7.0175438596491224</v>
      </c>
      <c r="G22" s="19">
        <v>14.035087719298245</v>
      </c>
      <c r="H22" s="62">
        <v>57</v>
      </c>
      <c r="I22" s="55"/>
      <c r="J22" s="107"/>
      <c r="K22" s="107"/>
      <c r="L22" s="107"/>
      <c r="M22" s="107"/>
      <c r="N22" s="107"/>
      <c r="O22" s="107"/>
    </row>
    <row r="23" spans="1:15">
      <c r="A23" s="17" t="s">
        <v>31</v>
      </c>
      <c r="B23" s="19">
        <v>63.865546218487388</v>
      </c>
      <c r="C23" s="19">
        <v>24.369747899159663</v>
      </c>
      <c r="D23" s="19">
        <v>1.680672268907563</v>
      </c>
      <c r="E23" s="19">
        <v>0</v>
      </c>
      <c r="F23" s="19">
        <v>8.4033613445378155</v>
      </c>
      <c r="G23" s="19">
        <v>1.680672268907563</v>
      </c>
      <c r="H23" s="62">
        <v>119</v>
      </c>
      <c r="I23" s="55"/>
      <c r="J23" s="107"/>
      <c r="K23" s="107"/>
      <c r="L23" s="107"/>
      <c r="M23" s="107"/>
      <c r="N23" s="107"/>
      <c r="O23" s="107"/>
    </row>
    <row r="24" spans="1:15">
      <c r="A24" s="17" t="s">
        <v>32</v>
      </c>
      <c r="B24" s="19">
        <v>33.572453371592545</v>
      </c>
      <c r="C24" s="19">
        <v>46.628407460545198</v>
      </c>
      <c r="D24" s="19">
        <v>4.734576757532281</v>
      </c>
      <c r="E24" s="19">
        <v>0.43041606886657102</v>
      </c>
      <c r="F24" s="19">
        <v>2.5824964131994261</v>
      </c>
      <c r="G24" s="19">
        <v>12.051649928263988</v>
      </c>
      <c r="H24" s="62">
        <v>697</v>
      </c>
      <c r="I24" s="55"/>
      <c r="J24" s="107"/>
      <c r="K24" s="107"/>
      <c r="L24" s="107"/>
      <c r="M24" s="107"/>
      <c r="N24" s="107"/>
      <c r="O24" s="107"/>
    </row>
    <row r="25" spans="1:15">
      <c r="A25" s="17" t="s">
        <v>33</v>
      </c>
      <c r="B25" s="19">
        <v>75</v>
      </c>
      <c r="C25" s="19">
        <v>4.6875</v>
      </c>
      <c r="D25" s="19">
        <v>4.6875</v>
      </c>
      <c r="E25" s="19">
        <v>0</v>
      </c>
      <c r="F25" s="19">
        <v>1.5625</v>
      </c>
      <c r="G25" s="19">
        <v>14.0625</v>
      </c>
      <c r="H25" s="62">
        <v>64</v>
      </c>
      <c r="I25" s="55"/>
      <c r="J25" s="107"/>
      <c r="K25" s="107"/>
      <c r="L25" s="107"/>
      <c r="M25" s="107"/>
      <c r="N25" s="107"/>
      <c r="O25" s="107"/>
    </row>
    <row r="26" spans="1:15">
      <c r="A26" s="21" t="s">
        <v>51</v>
      </c>
      <c r="B26" s="23">
        <v>43.913119635662987</v>
      </c>
      <c r="C26" s="23">
        <v>33.867577509196003</v>
      </c>
      <c r="D26" s="23">
        <v>5.5526361884743389</v>
      </c>
      <c r="E26" s="23">
        <v>0.47293746715712037</v>
      </c>
      <c r="F26" s="23">
        <v>7.1203363110877564</v>
      </c>
      <c r="G26" s="23">
        <v>9.0733928884217896</v>
      </c>
      <c r="H26" s="22">
        <v>11418</v>
      </c>
      <c r="I26" s="55"/>
      <c r="J26" s="107"/>
      <c r="K26" s="41"/>
      <c r="L26" s="107"/>
      <c r="M26" s="107"/>
      <c r="N26" s="107"/>
      <c r="O26" s="107"/>
    </row>
    <row r="27" spans="1:15">
      <c r="I27" s="55"/>
      <c r="J27" s="107"/>
    </row>
    <row r="28" spans="1:15">
      <c r="H28" s="9"/>
    </row>
    <row r="31" spans="1:15">
      <c r="D31" s="185"/>
    </row>
  </sheetData>
  <mergeCells count="4">
    <mergeCell ref="A3:A4"/>
    <mergeCell ref="B3:G3"/>
    <mergeCell ref="A1:H1"/>
    <mergeCell ref="H3:H4"/>
  </mergeCells>
  <printOptions gridLines="1"/>
  <pageMargins left="0.7" right="0.7" top="0.75" bottom="0.75" header="0.5" footer="0.5"/>
  <pageSetup paperSize="9" orientation="portrait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T42"/>
  <sheetViews>
    <sheetView zoomScale="80" workbookViewId="0">
      <selection sqref="A1:H1"/>
    </sheetView>
  </sheetViews>
  <sheetFormatPr defaultColWidth="8.88671875" defaultRowHeight="14.4"/>
  <cols>
    <col min="1" max="1" width="27" bestFit="1" customWidth="1"/>
    <col min="2" max="2" width="57.33203125" bestFit="1" customWidth="1"/>
    <col min="11" max="11" width="31" customWidth="1"/>
    <col min="12" max="12" width="9.33203125" customWidth="1"/>
  </cols>
  <sheetData>
    <row r="1" spans="1:12" ht="37.5" customHeight="1">
      <c r="A1" s="346" t="s">
        <v>625</v>
      </c>
      <c r="B1" s="346"/>
      <c r="C1" s="346"/>
      <c r="D1" s="346"/>
      <c r="E1" s="346"/>
      <c r="F1" s="346"/>
      <c r="G1" s="346"/>
      <c r="H1" s="346"/>
    </row>
    <row r="3" spans="1:12">
      <c r="A3" s="348"/>
      <c r="B3" s="348" t="s">
        <v>522</v>
      </c>
      <c r="C3" s="363"/>
      <c r="D3" s="363"/>
      <c r="E3" s="363"/>
      <c r="F3" s="363"/>
      <c r="G3" s="363"/>
      <c r="H3" s="363"/>
    </row>
    <row r="4" spans="1:12">
      <c r="A4" s="347"/>
      <c r="B4" s="347"/>
      <c r="C4" s="181">
        <v>2019</v>
      </c>
      <c r="D4" s="181">
        <v>2020</v>
      </c>
      <c r="E4" s="181">
        <v>2021</v>
      </c>
      <c r="F4" s="289">
        <v>2019</v>
      </c>
      <c r="G4" s="181">
        <v>2020</v>
      </c>
      <c r="H4" s="181">
        <v>2021</v>
      </c>
      <c r="K4" s="418"/>
      <c r="L4" s="418"/>
    </row>
    <row r="5" spans="1:12">
      <c r="A5" s="349"/>
      <c r="B5" s="349"/>
      <c r="C5" s="172"/>
      <c r="D5" s="172"/>
      <c r="E5" s="172"/>
      <c r="F5" s="290"/>
      <c r="G5" s="172"/>
      <c r="H5" s="172"/>
    </row>
    <row r="6" spans="1:12">
      <c r="A6" s="17" t="s">
        <v>523</v>
      </c>
      <c r="B6" s="17" t="s">
        <v>524</v>
      </c>
      <c r="C6" s="18">
        <v>5247</v>
      </c>
      <c r="D6" s="18">
        <v>5196</v>
      </c>
      <c r="E6" s="18">
        <v>5014</v>
      </c>
      <c r="F6" s="19">
        <v>0.40394931198009798</v>
      </c>
      <c r="G6" s="19">
        <v>0.43913119635662989</v>
      </c>
      <c r="H6" s="19">
        <v>0.43913119635662989</v>
      </c>
    </row>
    <row r="7" spans="1:12">
      <c r="A7" s="17" t="s">
        <v>525</v>
      </c>
      <c r="B7" s="17" t="s">
        <v>526</v>
      </c>
      <c r="C7" s="18">
        <v>4172</v>
      </c>
      <c r="D7" s="18">
        <v>3956</v>
      </c>
      <c r="E7" s="18">
        <v>3867</v>
      </c>
      <c r="F7" s="19">
        <v>0.30754878333203761</v>
      </c>
      <c r="G7" s="19">
        <v>0.33867577509196006</v>
      </c>
      <c r="H7" s="19">
        <v>0.33867577509196006</v>
      </c>
    </row>
    <row r="8" spans="1:12">
      <c r="A8" s="17" t="s">
        <v>527</v>
      </c>
      <c r="B8" s="17" t="s">
        <v>528</v>
      </c>
      <c r="C8" s="18">
        <v>1252</v>
      </c>
      <c r="D8" s="18">
        <v>1766</v>
      </c>
      <c r="E8" s="18">
        <v>634</v>
      </c>
      <c r="F8" s="19">
        <v>0.13729301096167301</v>
      </c>
      <c r="G8" s="19">
        <v>5.5526361884743386E-2</v>
      </c>
      <c r="H8" s="19">
        <v>5.5526361884743386E-2</v>
      </c>
    </row>
    <row r="9" spans="1:12">
      <c r="A9" s="17" t="s">
        <v>529</v>
      </c>
      <c r="B9" s="17" t="s">
        <v>530</v>
      </c>
      <c r="C9" s="18">
        <v>73</v>
      </c>
      <c r="D9" s="18">
        <v>55</v>
      </c>
      <c r="E9" s="18">
        <v>54</v>
      </c>
      <c r="F9" s="19">
        <v>4.2758298997123533E-3</v>
      </c>
      <c r="G9" s="19">
        <v>4.7293746715712038E-3</v>
      </c>
      <c r="H9" s="19">
        <v>4.7293746715712038E-3</v>
      </c>
    </row>
    <row r="10" spans="1:12">
      <c r="A10" s="17" t="s">
        <v>531</v>
      </c>
      <c r="B10" s="17" t="s">
        <v>532</v>
      </c>
      <c r="C10" s="18">
        <v>742</v>
      </c>
      <c r="D10" s="18">
        <v>625</v>
      </c>
      <c r="E10" s="18">
        <v>813</v>
      </c>
      <c r="F10" s="19">
        <v>4.8588976133094923E-2</v>
      </c>
      <c r="G10" s="19">
        <v>7.1203363110877563E-2</v>
      </c>
      <c r="H10" s="19">
        <v>7.1203363110877563E-2</v>
      </c>
    </row>
    <row r="11" spans="1:12">
      <c r="A11" s="17" t="s">
        <v>356</v>
      </c>
      <c r="B11" s="17" t="s">
        <v>356</v>
      </c>
      <c r="C11" s="18">
        <v>1243</v>
      </c>
      <c r="D11" s="18">
        <v>1265</v>
      </c>
      <c r="E11" s="18">
        <v>1036</v>
      </c>
      <c r="F11" s="19">
        <v>9.8344087693384125E-2</v>
      </c>
      <c r="G11" s="19">
        <v>9.0733928884217899E-2</v>
      </c>
      <c r="H11" s="19">
        <v>9.0733928884217899E-2</v>
      </c>
    </row>
    <row r="12" spans="1:12">
      <c r="A12" s="58" t="s">
        <v>34</v>
      </c>
      <c r="B12" s="58"/>
      <c r="C12" s="122">
        <v>12729</v>
      </c>
      <c r="D12" s="122">
        <v>12863</v>
      </c>
      <c r="E12" s="122">
        <v>11418</v>
      </c>
      <c r="F12" s="154"/>
      <c r="G12" s="154"/>
      <c r="H12" s="154"/>
    </row>
    <row r="40" spans="11:20">
      <c r="K40" s="107"/>
      <c r="L40" s="107"/>
    </row>
    <row r="41" spans="11:20">
      <c r="K41" s="107"/>
      <c r="L41" s="107"/>
      <c r="M41" s="107"/>
      <c r="N41" s="107"/>
      <c r="O41" s="107"/>
      <c r="P41" s="107"/>
      <c r="Q41" s="107"/>
      <c r="R41" s="107"/>
      <c r="S41" s="107"/>
      <c r="T41" s="107"/>
    </row>
    <row r="42" spans="11:20">
      <c r="M42" s="107"/>
      <c r="N42" s="107"/>
      <c r="O42" s="107"/>
      <c r="P42" s="107"/>
      <c r="Q42" s="107"/>
      <c r="R42" s="107"/>
      <c r="S42" s="107"/>
      <c r="T42" s="107"/>
    </row>
  </sheetData>
  <mergeCells count="6">
    <mergeCell ref="K4:L4"/>
    <mergeCell ref="A1:H1"/>
    <mergeCell ref="B3:B5"/>
    <mergeCell ref="A3:A5"/>
    <mergeCell ref="C3:E3"/>
    <mergeCell ref="F3:H3"/>
  </mergeCells>
  <printOptions gridLines="1"/>
  <pageMargins left="0.7" right="0.7" top="0.75" bottom="0.75" header="0.5" footer="0.5"/>
  <pageSetup paperSize="9" orientation="portrait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F46"/>
  <sheetViews>
    <sheetView workbookViewId="0">
      <selection sqref="A1:F1"/>
    </sheetView>
  </sheetViews>
  <sheetFormatPr defaultColWidth="8.88671875" defaultRowHeight="14.4"/>
  <cols>
    <col min="1" max="1" width="19.109375" customWidth="1"/>
    <col min="2" max="4" width="9.44140625" bestFit="1" customWidth="1"/>
    <col min="5" max="5" width="11.44140625" bestFit="1" customWidth="1"/>
    <col min="6" max="6" width="9.33203125" bestFit="1" customWidth="1"/>
  </cols>
  <sheetData>
    <row r="1" spans="1:6" ht="36" customHeight="1">
      <c r="A1" s="346" t="s">
        <v>533</v>
      </c>
      <c r="B1" s="346"/>
      <c r="C1" s="346"/>
      <c r="D1" s="346"/>
      <c r="E1" s="346"/>
      <c r="F1" s="346"/>
    </row>
    <row r="3" spans="1:6" ht="37.35" customHeight="1">
      <c r="A3" s="395" t="s">
        <v>8</v>
      </c>
      <c r="B3" s="363" t="s">
        <v>534</v>
      </c>
      <c r="C3" s="363"/>
      <c r="D3" s="363"/>
      <c r="E3" s="363"/>
      <c r="F3" s="348" t="s">
        <v>535</v>
      </c>
    </row>
    <row r="4" spans="1:6" ht="26.4">
      <c r="A4" s="396"/>
      <c r="B4" s="48" t="s">
        <v>343</v>
      </c>
      <c r="C4" s="48" t="s">
        <v>344</v>
      </c>
      <c r="D4" s="48" t="s">
        <v>347</v>
      </c>
      <c r="E4" s="48" t="s">
        <v>514</v>
      </c>
      <c r="F4" s="349"/>
    </row>
    <row r="5" spans="1:6">
      <c r="A5" s="17" t="s">
        <v>13</v>
      </c>
      <c r="B5" s="63">
        <v>48.017621145374449</v>
      </c>
      <c r="C5" s="63">
        <v>45.814977973568283</v>
      </c>
      <c r="D5" s="63">
        <v>6.1674008810572687</v>
      </c>
      <c r="E5" s="17">
        <v>908</v>
      </c>
      <c r="F5" s="186">
        <v>0</v>
      </c>
    </row>
    <row r="6" spans="1:6">
      <c r="A6" s="17" t="s">
        <v>14</v>
      </c>
      <c r="B6" s="63">
        <v>25.925925925925924</v>
      </c>
      <c r="C6" s="63">
        <v>40.74074074074074</v>
      </c>
      <c r="D6" s="63">
        <v>33.333333333333329</v>
      </c>
      <c r="E6" s="17">
        <v>27</v>
      </c>
      <c r="F6" s="186">
        <v>0</v>
      </c>
    </row>
    <row r="7" spans="1:6">
      <c r="A7" s="17" t="s">
        <v>15</v>
      </c>
      <c r="B7" s="63">
        <v>42.79245283018868</v>
      </c>
      <c r="C7" s="63">
        <v>44.60377358490566</v>
      </c>
      <c r="D7" s="63">
        <v>12.603773584905662</v>
      </c>
      <c r="E7" s="17">
        <v>2650</v>
      </c>
      <c r="F7" s="186">
        <v>0</v>
      </c>
    </row>
    <row r="8" spans="1:6">
      <c r="A8" s="17" t="s">
        <v>16</v>
      </c>
      <c r="B8" s="63">
        <v>36.434108527131784</v>
      </c>
      <c r="C8" s="63">
        <v>51.937984496124031</v>
      </c>
      <c r="D8" s="63">
        <v>11.627906976744185</v>
      </c>
      <c r="E8" s="17">
        <v>129</v>
      </c>
      <c r="F8" s="186">
        <v>0</v>
      </c>
    </row>
    <row r="9" spans="1:6">
      <c r="A9" s="17" t="s">
        <v>17</v>
      </c>
      <c r="B9" s="63">
        <v>41.463414634146339</v>
      </c>
      <c r="C9" s="63">
        <v>49.59349593495935</v>
      </c>
      <c r="D9" s="63">
        <v>8.9430894308943092</v>
      </c>
      <c r="E9" s="17">
        <v>123</v>
      </c>
      <c r="F9" s="186">
        <v>0</v>
      </c>
    </row>
    <row r="10" spans="1:6">
      <c r="A10" s="17" t="s">
        <v>18</v>
      </c>
      <c r="B10" s="63">
        <v>42.146892655367232</v>
      </c>
      <c r="C10" s="63">
        <v>49.491525423728817</v>
      </c>
      <c r="D10" s="63">
        <v>8.361581920903955</v>
      </c>
      <c r="E10" s="17">
        <v>885</v>
      </c>
      <c r="F10" s="186">
        <v>0</v>
      </c>
    </row>
    <row r="11" spans="1:6">
      <c r="A11" s="17" t="s">
        <v>19</v>
      </c>
      <c r="B11" s="63">
        <v>50.214592274678118</v>
      </c>
      <c r="C11" s="63">
        <v>38.626609442060087</v>
      </c>
      <c r="D11" s="63">
        <v>11.158798283261802</v>
      </c>
      <c r="E11" s="17">
        <v>233</v>
      </c>
      <c r="F11" s="186">
        <v>0</v>
      </c>
    </row>
    <row r="12" spans="1:6">
      <c r="A12" s="17" t="s">
        <v>20</v>
      </c>
      <c r="B12" s="63">
        <v>41.218637992831539</v>
      </c>
      <c r="C12" s="63">
        <v>49.103942652329749</v>
      </c>
      <c r="D12" s="63">
        <v>9.3189964157706093</v>
      </c>
      <c r="E12" s="17">
        <v>279</v>
      </c>
      <c r="F12" s="186">
        <v>0.35842293906810035</v>
      </c>
    </row>
    <row r="13" spans="1:6">
      <c r="A13" s="17" t="s">
        <v>21</v>
      </c>
      <c r="B13" s="63">
        <v>49.093444909344491</v>
      </c>
      <c r="C13" s="63">
        <v>43.235704323570431</v>
      </c>
      <c r="D13" s="63">
        <v>7.670850767085077</v>
      </c>
      <c r="E13" s="17">
        <v>717</v>
      </c>
      <c r="F13" s="186">
        <v>0</v>
      </c>
    </row>
    <row r="14" spans="1:6">
      <c r="A14" s="17" t="s">
        <v>22</v>
      </c>
      <c r="B14" s="63">
        <v>40.981595092024541</v>
      </c>
      <c r="C14" s="63">
        <v>35.337423312883438</v>
      </c>
      <c r="D14" s="63">
        <v>23.680981595092025</v>
      </c>
      <c r="E14" s="17">
        <v>815</v>
      </c>
      <c r="F14" s="186">
        <v>0</v>
      </c>
    </row>
    <row r="15" spans="1:6">
      <c r="A15" s="17" t="s">
        <v>23</v>
      </c>
      <c r="B15" s="63">
        <v>37.301587301587304</v>
      </c>
      <c r="C15" s="63">
        <v>45.238095238095241</v>
      </c>
      <c r="D15" s="63">
        <v>8.7301587301587293</v>
      </c>
      <c r="E15" s="17">
        <v>126</v>
      </c>
      <c r="F15" s="186">
        <v>8.7301587301587293</v>
      </c>
    </row>
    <row r="16" spans="1:6">
      <c r="A16" s="17" t="s">
        <v>24</v>
      </c>
      <c r="B16" s="63">
        <v>35.233160621761655</v>
      </c>
      <c r="C16" s="63">
        <v>44.041450777202073</v>
      </c>
      <c r="D16" s="63">
        <v>20.725388601036268</v>
      </c>
      <c r="E16" s="17">
        <v>193</v>
      </c>
      <c r="F16" s="186">
        <v>0</v>
      </c>
    </row>
    <row r="17" spans="1:6">
      <c r="A17" s="17" t="s">
        <v>25</v>
      </c>
      <c r="B17" s="63">
        <v>42.183908045977006</v>
      </c>
      <c r="C17" s="63">
        <v>52.298850574712638</v>
      </c>
      <c r="D17" s="63">
        <v>5.5172413793103452</v>
      </c>
      <c r="E17" s="17">
        <v>1740</v>
      </c>
      <c r="F17" s="186">
        <v>0</v>
      </c>
    </row>
    <row r="18" spans="1:6">
      <c r="A18" s="17" t="s">
        <v>26</v>
      </c>
      <c r="B18" s="63">
        <v>30.136986301369863</v>
      </c>
      <c r="C18" s="63">
        <v>64.38356164383562</v>
      </c>
      <c r="D18" s="63">
        <v>5.4794520547945202</v>
      </c>
      <c r="E18" s="17">
        <v>146</v>
      </c>
      <c r="F18" s="186">
        <v>0</v>
      </c>
    </row>
    <row r="19" spans="1:6">
      <c r="A19" s="17" t="s">
        <v>27</v>
      </c>
      <c r="B19" s="63">
        <v>0</v>
      </c>
      <c r="C19" s="63">
        <v>100</v>
      </c>
      <c r="D19" s="63">
        <v>0</v>
      </c>
      <c r="E19" s="17">
        <v>8</v>
      </c>
      <c r="F19" s="186">
        <v>0</v>
      </c>
    </row>
    <row r="20" spans="1:6">
      <c r="A20" s="17" t="s">
        <v>28</v>
      </c>
      <c r="B20" s="63">
        <v>27.24867724867725</v>
      </c>
      <c r="C20" s="63">
        <v>69.929453262786595</v>
      </c>
      <c r="D20" s="63">
        <v>2.821869488536155</v>
      </c>
      <c r="E20" s="17">
        <v>1134</v>
      </c>
      <c r="F20" s="186">
        <v>0</v>
      </c>
    </row>
    <row r="21" spans="1:6">
      <c r="A21" s="17" t="s">
        <v>29</v>
      </c>
      <c r="B21" s="63">
        <v>28.532608695652172</v>
      </c>
      <c r="C21" s="63">
        <v>65.760869565217391</v>
      </c>
      <c r="D21" s="63">
        <v>5.7065217391304346</v>
      </c>
      <c r="E21" s="17">
        <v>368</v>
      </c>
      <c r="F21" s="186">
        <v>0</v>
      </c>
    </row>
    <row r="22" spans="1:6">
      <c r="A22" s="17" t="s">
        <v>30</v>
      </c>
      <c r="B22" s="63">
        <v>45.614035087719294</v>
      </c>
      <c r="C22" s="63">
        <v>49.122807017543856</v>
      </c>
      <c r="D22" s="63">
        <v>5.2631578947368416</v>
      </c>
      <c r="E22" s="17">
        <v>57</v>
      </c>
      <c r="F22" s="186">
        <v>0</v>
      </c>
    </row>
    <row r="23" spans="1:6">
      <c r="A23" s="17" t="s">
        <v>31</v>
      </c>
      <c r="B23" s="63">
        <v>25.210084033613445</v>
      </c>
      <c r="C23" s="63">
        <v>69.747899159663859</v>
      </c>
      <c r="D23" s="63">
        <v>5.0420168067226889</v>
      </c>
      <c r="E23" s="17">
        <v>119</v>
      </c>
      <c r="F23" s="186">
        <v>0</v>
      </c>
    </row>
    <row r="24" spans="1:6">
      <c r="A24" s="17" t="s">
        <v>32</v>
      </c>
      <c r="B24" s="63">
        <v>29.842180774748922</v>
      </c>
      <c r="C24" s="63">
        <v>64.849354375896695</v>
      </c>
      <c r="D24" s="63">
        <v>5.308464849354376</v>
      </c>
      <c r="E24" s="17">
        <v>697</v>
      </c>
      <c r="F24" s="186">
        <v>0</v>
      </c>
    </row>
    <row r="25" spans="1:6">
      <c r="A25" s="17" t="s">
        <v>33</v>
      </c>
      <c r="B25" s="63">
        <v>26.5625</v>
      </c>
      <c r="C25" s="63">
        <v>65.625</v>
      </c>
      <c r="D25" s="63">
        <v>7.8125</v>
      </c>
      <c r="E25" s="17">
        <v>64</v>
      </c>
      <c r="F25" s="186">
        <v>0</v>
      </c>
    </row>
    <row r="26" spans="1:6">
      <c r="A26" s="21" t="s">
        <v>51</v>
      </c>
      <c r="B26" s="106">
        <v>39.884393063583815</v>
      </c>
      <c r="C26" s="106">
        <v>50.744438605710286</v>
      </c>
      <c r="D26" s="106">
        <v>9.2660711157820987</v>
      </c>
      <c r="E26" s="144">
        <v>11418</v>
      </c>
      <c r="F26" s="187">
        <v>0.10509721492380451</v>
      </c>
    </row>
    <row r="28" spans="1:6">
      <c r="D28" t="s">
        <v>271</v>
      </c>
      <c r="F28" s="188"/>
    </row>
    <row r="29" spans="1:6">
      <c r="F29" s="188"/>
    </row>
    <row r="30" spans="1:6">
      <c r="F30" s="188"/>
    </row>
    <row r="32" spans="1:6">
      <c r="F32" s="188"/>
    </row>
    <row r="34" spans="6:6">
      <c r="F34" s="188"/>
    </row>
    <row r="35" spans="6:6">
      <c r="F35" s="188"/>
    </row>
    <row r="36" spans="6:6">
      <c r="F36" s="188"/>
    </row>
    <row r="37" spans="6:6">
      <c r="F37" s="188"/>
    </row>
    <row r="38" spans="6:6">
      <c r="F38" s="188"/>
    </row>
    <row r="40" spans="6:6">
      <c r="F40" s="188"/>
    </row>
    <row r="41" spans="6:6">
      <c r="F41" s="188"/>
    </row>
    <row r="42" spans="6:6">
      <c r="F42" s="188"/>
    </row>
    <row r="43" spans="6:6">
      <c r="F43" s="188"/>
    </row>
    <row r="44" spans="6:6">
      <c r="F44" s="188"/>
    </row>
    <row r="45" spans="6:6">
      <c r="F45" s="188"/>
    </row>
    <row r="46" spans="6:6">
      <c r="F46" s="188"/>
    </row>
  </sheetData>
  <mergeCells count="4">
    <mergeCell ref="A1:F1"/>
    <mergeCell ref="A3:A4"/>
    <mergeCell ref="F3:F4"/>
    <mergeCell ref="B3:E3"/>
  </mergeCells>
  <printOptions gridLines="1"/>
  <pageMargins left="0.7" right="0.7" top="0.75" bottom="0.75" header="0.5" footer="0.5"/>
  <pageSetup paperSize="9" orientation="portrait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D25"/>
  <sheetViews>
    <sheetView workbookViewId="0">
      <selection sqref="A1:D1"/>
    </sheetView>
  </sheetViews>
  <sheetFormatPr defaultColWidth="8.88671875" defaultRowHeight="14.4"/>
  <cols>
    <col min="1" max="1" width="18.6640625" bestFit="1" customWidth="1"/>
    <col min="2" max="2" width="7.44140625" bestFit="1" customWidth="1"/>
    <col min="3" max="3" width="11.33203125" bestFit="1" customWidth="1"/>
  </cols>
  <sheetData>
    <row r="1" spans="1:4" ht="48.75" customHeight="1">
      <c r="A1" s="346" t="s">
        <v>536</v>
      </c>
      <c r="B1" s="346"/>
      <c r="C1" s="346"/>
      <c r="D1" s="346"/>
    </row>
    <row r="3" spans="1:4" ht="52.8">
      <c r="A3" s="56" t="s">
        <v>8</v>
      </c>
      <c r="B3" s="56" t="s">
        <v>385</v>
      </c>
      <c r="C3" s="56" t="s">
        <v>537</v>
      </c>
      <c r="D3" s="56" t="s">
        <v>386</v>
      </c>
    </row>
    <row r="4" spans="1:4">
      <c r="A4" s="17" t="s">
        <v>13</v>
      </c>
      <c r="B4" s="19">
        <v>1.3180272108843538</v>
      </c>
      <c r="C4" s="19">
        <v>6.0572687224669606</v>
      </c>
      <c r="D4" s="165">
        <v>341</v>
      </c>
    </row>
    <row r="5" spans="1:4">
      <c r="A5" s="17" t="s">
        <v>14</v>
      </c>
      <c r="B5" s="189">
        <v>1.3698630136986301</v>
      </c>
      <c r="C5" s="189">
        <v>0</v>
      </c>
      <c r="D5" s="190">
        <v>10</v>
      </c>
    </row>
    <row r="6" spans="1:4">
      <c r="A6" s="17" t="s">
        <v>15</v>
      </c>
      <c r="B6" s="189">
        <v>1.4654427803885399</v>
      </c>
      <c r="C6" s="189">
        <v>8.9811320754716988</v>
      </c>
      <c r="D6" s="190">
        <v>1001</v>
      </c>
    </row>
    <row r="7" spans="1:4">
      <c r="A7" s="17" t="s">
        <v>16</v>
      </c>
      <c r="B7" s="189">
        <v>1.1890838206627681</v>
      </c>
      <c r="C7" s="189">
        <v>4.6511627906976747</v>
      </c>
      <c r="D7" s="190">
        <v>61</v>
      </c>
    </row>
    <row r="8" spans="1:4">
      <c r="A8" s="17" t="s">
        <v>17</v>
      </c>
      <c r="B8" s="189">
        <v>1.394169835234474</v>
      </c>
      <c r="C8" s="189">
        <v>11.38211382113821</v>
      </c>
      <c r="D8" s="190">
        <v>55</v>
      </c>
    </row>
    <row r="9" spans="1:4">
      <c r="A9" s="17" t="s">
        <v>18</v>
      </c>
      <c r="B9" s="189">
        <v>1.3366906027542043</v>
      </c>
      <c r="C9" s="189">
        <v>8.2485875706214689</v>
      </c>
      <c r="D9" s="190">
        <v>430</v>
      </c>
    </row>
    <row r="10" spans="1:4">
      <c r="A10" s="17" t="s">
        <v>19</v>
      </c>
      <c r="B10" s="189">
        <v>1.2198287049052685</v>
      </c>
      <c r="C10" s="189">
        <v>8.1545064377682408</v>
      </c>
      <c r="D10" s="190">
        <v>94</v>
      </c>
    </row>
    <row r="11" spans="1:4">
      <c r="A11" s="17" t="s">
        <v>20</v>
      </c>
      <c r="B11" s="189">
        <v>1.4389374000737916</v>
      </c>
      <c r="C11" s="189">
        <v>8.2437275985663092</v>
      </c>
      <c r="D11" s="190">
        <v>117</v>
      </c>
    </row>
    <row r="12" spans="1:4">
      <c r="A12" s="17" t="s">
        <v>21</v>
      </c>
      <c r="B12" s="189">
        <v>1.4509712146033231</v>
      </c>
      <c r="C12" s="189">
        <v>9.3444909344490927</v>
      </c>
      <c r="D12" s="190">
        <v>434</v>
      </c>
    </row>
    <row r="13" spans="1:4">
      <c r="A13" s="17" t="s">
        <v>22</v>
      </c>
      <c r="B13" s="189">
        <v>1.5845767859500859</v>
      </c>
      <c r="C13" s="189">
        <v>8.220858895705522</v>
      </c>
      <c r="D13" s="190">
        <v>360</v>
      </c>
    </row>
    <row r="14" spans="1:4">
      <c r="A14" s="17" t="s">
        <v>23</v>
      </c>
      <c r="B14" s="189">
        <v>1.3148414985590777</v>
      </c>
      <c r="C14" s="189">
        <v>7.1428571428571423</v>
      </c>
      <c r="D14" s="190">
        <v>73</v>
      </c>
    </row>
    <row r="15" spans="1:4">
      <c r="A15" s="17" t="s">
        <v>24</v>
      </c>
      <c r="B15" s="189">
        <v>1.3646788990825689</v>
      </c>
      <c r="C15" s="189">
        <v>7.7720207253886011</v>
      </c>
      <c r="D15" s="190">
        <v>119</v>
      </c>
    </row>
    <row r="16" spans="1:4">
      <c r="A16" s="17" t="s">
        <v>25</v>
      </c>
      <c r="B16" s="189">
        <v>1.5586945932781295</v>
      </c>
      <c r="C16" s="189">
        <v>6.0919540229885056</v>
      </c>
      <c r="D16" s="190">
        <v>576</v>
      </c>
    </row>
    <row r="17" spans="1:4">
      <c r="A17" s="17" t="s">
        <v>26</v>
      </c>
      <c r="B17" s="189">
        <v>1.4407814407814408</v>
      </c>
      <c r="C17" s="189">
        <v>11.643835616438356</v>
      </c>
      <c r="D17" s="190">
        <v>118</v>
      </c>
    </row>
    <row r="18" spans="1:4">
      <c r="A18" s="17" t="s">
        <v>27</v>
      </c>
      <c r="B18" s="189">
        <v>1.0550113036925395</v>
      </c>
      <c r="C18" s="189">
        <v>25</v>
      </c>
      <c r="D18" s="190">
        <v>14</v>
      </c>
    </row>
    <row r="19" spans="1:4">
      <c r="A19" s="17" t="s">
        <v>28</v>
      </c>
      <c r="B19" s="189">
        <v>1.5917777570616201</v>
      </c>
      <c r="C19" s="189">
        <v>13.492063492063492</v>
      </c>
      <c r="D19" s="190">
        <v>683</v>
      </c>
    </row>
    <row r="20" spans="1:4">
      <c r="A20" s="17" t="s">
        <v>29</v>
      </c>
      <c r="B20" s="189">
        <v>1.6765736930345985</v>
      </c>
      <c r="C20" s="189">
        <v>19.565217391304348</v>
      </c>
      <c r="D20" s="190">
        <v>440</v>
      </c>
    </row>
    <row r="21" spans="1:4">
      <c r="A21" s="17" t="s">
        <v>30</v>
      </c>
      <c r="B21" s="189">
        <v>1.0726072607260726</v>
      </c>
      <c r="C21" s="189">
        <v>10.526315789473683</v>
      </c>
      <c r="D21" s="190">
        <v>39</v>
      </c>
    </row>
    <row r="22" spans="1:4">
      <c r="A22" s="17" t="s">
        <v>31</v>
      </c>
      <c r="B22" s="189">
        <v>1.4236306603394193</v>
      </c>
      <c r="C22" s="189">
        <v>6.7226890756302522</v>
      </c>
      <c r="D22" s="190">
        <v>177</v>
      </c>
    </row>
    <row r="23" spans="1:4">
      <c r="A23" s="17" t="s">
        <v>32</v>
      </c>
      <c r="B23" s="189">
        <v>1.8712779325793585</v>
      </c>
      <c r="C23" s="189">
        <v>19.368723098995698</v>
      </c>
      <c r="D23" s="190">
        <v>685</v>
      </c>
    </row>
    <row r="24" spans="1:4">
      <c r="A24" s="17" t="s">
        <v>33</v>
      </c>
      <c r="B24" s="189">
        <v>1.407022436303714</v>
      </c>
      <c r="C24" s="189">
        <v>18.75</v>
      </c>
      <c r="D24" s="190">
        <v>111</v>
      </c>
    </row>
    <row r="25" spans="1:4">
      <c r="A25" s="21" t="s">
        <v>51</v>
      </c>
      <c r="B25" s="191">
        <v>1.5029905411322799</v>
      </c>
      <c r="C25" s="191">
        <v>9.6076370642844626</v>
      </c>
      <c r="D25" s="192">
        <v>5938</v>
      </c>
    </row>
  </sheetData>
  <mergeCells count="1">
    <mergeCell ref="A1:D1"/>
  </mergeCells>
  <printOptions gridLines="1"/>
  <pageMargins left="0.7" right="0.7" top="0.75" bottom="0.75" header="0.5" footer="0.5"/>
  <pageSetup paperSize="9" orientation="portrait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F17"/>
  <sheetViews>
    <sheetView workbookViewId="0">
      <selection sqref="A1:F1"/>
    </sheetView>
  </sheetViews>
  <sheetFormatPr defaultColWidth="8.88671875" defaultRowHeight="14.4"/>
  <cols>
    <col min="2" max="6" width="9.44140625" bestFit="1" customWidth="1"/>
  </cols>
  <sheetData>
    <row r="1" spans="1:6" ht="34.5" customHeight="1">
      <c r="A1" s="346" t="s">
        <v>538</v>
      </c>
      <c r="B1" s="346"/>
      <c r="C1" s="346"/>
      <c r="D1" s="346"/>
      <c r="E1" s="346"/>
      <c r="F1" s="346"/>
    </row>
    <row r="3" spans="1:6" ht="14.25" customHeight="1">
      <c r="A3" s="395" t="s">
        <v>391</v>
      </c>
      <c r="B3" s="354" t="s">
        <v>283</v>
      </c>
      <c r="C3" s="354"/>
      <c r="D3" s="354"/>
      <c r="E3" s="354"/>
      <c r="F3" s="395" t="s">
        <v>34</v>
      </c>
    </row>
    <row r="4" spans="1:6" ht="52.8">
      <c r="A4" s="396"/>
      <c r="B4" s="48" t="s">
        <v>539</v>
      </c>
      <c r="C4" s="48" t="s">
        <v>540</v>
      </c>
      <c r="D4" s="48" t="s">
        <v>211</v>
      </c>
      <c r="E4" s="48" t="s">
        <v>541</v>
      </c>
      <c r="F4" s="396"/>
    </row>
    <row r="5" spans="1:6">
      <c r="A5" s="99" t="s">
        <v>392</v>
      </c>
      <c r="B5" s="63">
        <v>98.570076753233096</v>
      </c>
      <c r="C5" s="63">
        <v>98.538178747081332</v>
      </c>
      <c r="D5" s="63">
        <v>97.458753183479132</v>
      </c>
      <c r="E5" s="63">
        <v>95.60377774232029</v>
      </c>
      <c r="F5" s="63">
        <v>97.077027990775591</v>
      </c>
    </row>
    <row r="6" spans="1:6">
      <c r="A6" s="99" t="s">
        <v>393</v>
      </c>
      <c r="B6" s="63">
        <v>1.4299232467669014</v>
      </c>
      <c r="C6" s="63">
        <v>1.4618212529186745</v>
      </c>
      <c r="D6" s="63">
        <v>2.5412468165208724</v>
      </c>
      <c r="E6" s="63">
        <v>4.396222257679713</v>
      </c>
      <c r="F6" s="63">
        <v>2.9229720092244103</v>
      </c>
    </row>
    <row r="7" spans="1:6">
      <c r="A7" s="160" t="s">
        <v>34</v>
      </c>
      <c r="B7" s="106">
        <v>100</v>
      </c>
      <c r="C7" s="106">
        <v>100</v>
      </c>
      <c r="D7" s="106">
        <v>100</v>
      </c>
      <c r="E7" s="106">
        <v>100</v>
      </c>
      <c r="F7" s="106">
        <v>100</v>
      </c>
    </row>
    <row r="14" spans="1:6" ht="49.5" customHeight="1"/>
    <row r="17" ht="19.5" customHeight="1"/>
  </sheetData>
  <mergeCells count="4">
    <mergeCell ref="A1:F1"/>
    <mergeCell ref="A3:A4"/>
    <mergeCell ref="F3:F4"/>
    <mergeCell ref="B3:E3"/>
  </mergeCells>
  <printOptions gridLines="1"/>
  <pageMargins left="0.7" right="0.7" top="0.75" bottom="0.75" header="0.5" footer="0.5"/>
  <pageSetup paperSize="9" orientation="portrait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G30"/>
  <sheetViews>
    <sheetView workbookViewId="0">
      <selection sqref="A1:G1"/>
    </sheetView>
  </sheetViews>
  <sheetFormatPr defaultColWidth="8.88671875" defaultRowHeight="14.4"/>
  <cols>
    <col min="1" max="1" width="24.6640625" customWidth="1"/>
  </cols>
  <sheetData>
    <row r="1" spans="1:7" ht="44.25" customHeight="1">
      <c r="A1" s="346" t="s">
        <v>542</v>
      </c>
      <c r="B1" s="346"/>
      <c r="C1" s="346"/>
      <c r="D1" s="346"/>
      <c r="E1" s="346"/>
      <c r="F1" s="346"/>
      <c r="G1" s="346"/>
    </row>
    <row r="3" spans="1:7">
      <c r="A3" s="395" t="s">
        <v>8</v>
      </c>
      <c r="B3" s="354" t="s">
        <v>543</v>
      </c>
      <c r="C3" s="354"/>
      <c r="D3" s="354"/>
      <c r="E3" s="354"/>
      <c r="F3" s="395" t="s">
        <v>34</v>
      </c>
      <c r="G3" s="348" t="s">
        <v>318</v>
      </c>
    </row>
    <row r="4" spans="1:7" ht="52.8">
      <c r="A4" s="396"/>
      <c r="B4" s="48" t="s">
        <v>539</v>
      </c>
      <c r="C4" s="48" t="s">
        <v>540</v>
      </c>
      <c r="D4" s="48" t="s">
        <v>211</v>
      </c>
      <c r="E4" s="48" t="s">
        <v>541</v>
      </c>
      <c r="F4" s="396"/>
      <c r="G4" s="349"/>
    </row>
    <row r="5" spans="1:7">
      <c r="A5" s="17" t="s">
        <v>13</v>
      </c>
      <c r="B5" s="63">
        <v>0.53285968028419184</v>
      </c>
      <c r="C5" s="63">
        <v>1.6569384296742609</v>
      </c>
      <c r="D5" s="63">
        <v>2.9897001184942118</v>
      </c>
      <c r="E5" s="63">
        <v>5.7468447494179635</v>
      </c>
      <c r="F5" s="63">
        <v>3.5095856524427953</v>
      </c>
      <c r="G5" s="63">
        <v>2.2026431718061676</v>
      </c>
    </row>
    <row r="6" spans="1:7">
      <c r="A6" s="17" t="s">
        <v>14</v>
      </c>
      <c r="B6" s="63">
        <v>11.111111111111111</v>
      </c>
      <c r="C6" s="63">
        <v>1.4388489208633095</v>
      </c>
      <c r="D6" s="63">
        <v>2.2435897435897436</v>
      </c>
      <c r="E6" s="63">
        <v>6.1776061776061777</v>
      </c>
      <c r="F6" s="63">
        <v>3.6986301369863015</v>
      </c>
      <c r="G6" s="63">
        <v>0</v>
      </c>
    </row>
    <row r="7" spans="1:7">
      <c r="A7" s="17" t="s">
        <v>15</v>
      </c>
      <c r="B7" s="63">
        <v>0.64161319890009172</v>
      </c>
      <c r="C7" s="63">
        <v>1.8285806347671982</v>
      </c>
      <c r="D7" s="63">
        <v>3.2946367219992041</v>
      </c>
      <c r="E7" s="63">
        <v>5.5465467678926812</v>
      </c>
      <c r="F7" s="63">
        <v>3.8795438242054252</v>
      </c>
      <c r="G7" s="63">
        <v>0</v>
      </c>
    </row>
    <row r="8" spans="1:7">
      <c r="A8" s="17" t="s">
        <v>16</v>
      </c>
      <c r="B8" s="63">
        <v>0</v>
      </c>
      <c r="C8" s="63">
        <v>1.5723270440251573</v>
      </c>
      <c r="D8" s="63">
        <v>2.5172754195459035</v>
      </c>
      <c r="E8" s="63">
        <v>3.0592734225621414</v>
      </c>
      <c r="F8" s="63">
        <v>2.5146198830409356</v>
      </c>
      <c r="G8" s="63">
        <v>7.7519379844961236</v>
      </c>
    </row>
    <row r="9" spans="1:7">
      <c r="A9" s="17" t="s">
        <v>17</v>
      </c>
      <c r="B9" s="63">
        <v>5.6603773584905666</v>
      </c>
      <c r="C9" s="63">
        <v>2.1798365122615802</v>
      </c>
      <c r="D9" s="63">
        <v>2.6918671248568158</v>
      </c>
      <c r="E9" s="63">
        <v>3.6578503095104109</v>
      </c>
      <c r="F9" s="63">
        <v>3.1178707224334601</v>
      </c>
      <c r="G9" s="63">
        <v>0</v>
      </c>
    </row>
    <row r="10" spans="1:7">
      <c r="A10" s="17" t="s">
        <v>18</v>
      </c>
      <c r="B10" s="63">
        <v>0.71599045346062051</v>
      </c>
      <c r="C10" s="63">
        <v>1.4587737843551798</v>
      </c>
      <c r="D10" s="63">
        <v>2.5127027215145823</v>
      </c>
      <c r="E10" s="63">
        <v>3.6686682569712921</v>
      </c>
      <c r="F10" s="63">
        <v>2.7510957754359788</v>
      </c>
      <c r="G10" s="63">
        <v>0.33898305084745761</v>
      </c>
    </row>
    <row r="11" spans="1:7">
      <c r="A11" s="17" t="s">
        <v>19</v>
      </c>
      <c r="B11" s="63">
        <v>0</v>
      </c>
      <c r="C11" s="63">
        <v>2.0682523267838677</v>
      </c>
      <c r="D11" s="63">
        <v>2.2558537978298117</v>
      </c>
      <c r="E11" s="63">
        <v>4.281150159744409</v>
      </c>
      <c r="F11" s="63">
        <v>3.0236179600311446</v>
      </c>
      <c r="G11" s="63">
        <v>0</v>
      </c>
    </row>
    <row r="12" spans="1:7">
      <c r="A12" s="17" t="s">
        <v>20</v>
      </c>
      <c r="B12" s="63">
        <v>1.0362694300518136</v>
      </c>
      <c r="C12" s="63">
        <v>1.6191709844559583</v>
      </c>
      <c r="D12" s="63">
        <v>3.0357788218286954</v>
      </c>
      <c r="E12" s="63">
        <v>4.7436652916912196</v>
      </c>
      <c r="F12" s="63">
        <v>3.4313122617144263</v>
      </c>
      <c r="G12" s="63">
        <v>2.5089605734767026</v>
      </c>
    </row>
    <row r="13" spans="1:7">
      <c r="A13" s="17" t="s">
        <v>21</v>
      </c>
      <c r="B13" s="63">
        <v>2.7877697841726619</v>
      </c>
      <c r="C13" s="63">
        <v>1.1209964412811388</v>
      </c>
      <c r="D13" s="63">
        <v>2.1216292817232163</v>
      </c>
      <c r="E13" s="63">
        <v>3.3333333333333335</v>
      </c>
      <c r="F13" s="63">
        <v>2.3971114305773797</v>
      </c>
      <c r="G13" s="63">
        <v>0</v>
      </c>
    </row>
    <row r="14" spans="1:7">
      <c r="A14" s="17" t="s">
        <v>22</v>
      </c>
      <c r="B14" s="63">
        <v>1.9801980198019802</v>
      </c>
      <c r="C14" s="63">
        <v>2.1130104463437793</v>
      </c>
      <c r="D14" s="63">
        <v>3.2615857676257409</v>
      </c>
      <c r="E14" s="63">
        <v>4.6352485474499678</v>
      </c>
      <c r="F14" s="63">
        <v>3.5873057793036662</v>
      </c>
      <c r="G14" s="63">
        <v>8.3435582822085887</v>
      </c>
    </row>
    <row r="15" spans="1:7">
      <c r="A15" s="17" t="s">
        <v>23</v>
      </c>
      <c r="B15" s="63">
        <v>0</v>
      </c>
      <c r="C15" s="63">
        <v>2.9885057471264367</v>
      </c>
      <c r="D15" s="63">
        <v>1.910828025477707</v>
      </c>
      <c r="E15" s="63">
        <v>4.4481054365733117</v>
      </c>
      <c r="F15" s="63">
        <v>2.2694524495677233</v>
      </c>
      <c r="G15" s="63">
        <v>27.777777777777779</v>
      </c>
    </row>
    <row r="16" spans="1:7">
      <c r="A16" s="17" t="s">
        <v>24</v>
      </c>
      <c r="B16" s="63">
        <v>0.66225165562913912</v>
      </c>
      <c r="C16" s="63">
        <v>0.93862815884476536</v>
      </c>
      <c r="D16" s="63">
        <v>1.9401778496362168</v>
      </c>
      <c r="E16" s="63">
        <v>3.0966988022202746</v>
      </c>
      <c r="F16" s="63">
        <v>2.2133027522935782</v>
      </c>
      <c r="G16" s="63">
        <v>0.5181347150259068</v>
      </c>
    </row>
    <row r="17" spans="1:7">
      <c r="A17" s="17" t="s">
        <v>25</v>
      </c>
      <c r="B17" s="63">
        <v>3.2190342897130861</v>
      </c>
      <c r="C17" s="63">
        <v>2.5778732545649841</v>
      </c>
      <c r="D17" s="63">
        <v>4.9326639572874331</v>
      </c>
      <c r="E17" s="63">
        <v>6.0736941557565123</v>
      </c>
      <c r="F17" s="63">
        <v>4.7085565838610162</v>
      </c>
      <c r="G17" s="63">
        <v>1.7816091954022988</v>
      </c>
    </row>
    <row r="18" spans="1:7">
      <c r="A18" s="17" t="s">
        <v>26</v>
      </c>
      <c r="B18" s="63">
        <v>1.0948905109489051</v>
      </c>
      <c r="C18" s="63">
        <v>0.6211180124223602</v>
      </c>
      <c r="D18" s="63">
        <v>1.3172338090010975</v>
      </c>
      <c r="E18" s="63">
        <v>2.8649386084583903</v>
      </c>
      <c r="F18" s="63">
        <v>1.7826617826617825</v>
      </c>
      <c r="G18" s="63">
        <v>2.054794520547945</v>
      </c>
    </row>
    <row r="19" spans="1:7">
      <c r="A19" s="17" t="s">
        <v>27</v>
      </c>
      <c r="B19" s="63">
        <v>0</v>
      </c>
      <c r="C19" s="63">
        <v>0.50761421319796951</v>
      </c>
      <c r="D19" s="63">
        <v>0.46801872074883</v>
      </c>
      <c r="E19" s="63">
        <v>0.86580086580086579</v>
      </c>
      <c r="F19" s="63">
        <v>0.60286360211002266</v>
      </c>
      <c r="G19" s="63">
        <v>0</v>
      </c>
    </row>
    <row r="20" spans="1:7">
      <c r="A20" s="17" t="s">
        <v>28</v>
      </c>
      <c r="B20" s="51">
        <v>1.4427412082957618</v>
      </c>
      <c r="C20" s="51">
        <v>1.5383285800708668</v>
      </c>
      <c r="D20" s="51">
        <v>2.26602023608769</v>
      </c>
      <c r="E20" s="51">
        <v>4.6032038298655857</v>
      </c>
      <c r="F20" s="51">
        <v>2.6428638016220751</v>
      </c>
      <c r="G20" s="51">
        <v>0.88183421516754845</v>
      </c>
    </row>
    <row r="21" spans="1:7">
      <c r="A21" s="17" t="s">
        <v>29</v>
      </c>
      <c r="B21" s="51">
        <v>0.26178010471204188</v>
      </c>
      <c r="C21" s="51">
        <v>0.80704328686720461</v>
      </c>
      <c r="D21" s="51">
        <v>1.1492281303602059</v>
      </c>
      <c r="E21" s="51">
        <v>2.4096385542168677</v>
      </c>
      <c r="F21" s="51">
        <v>1.4022252705380278</v>
      </c>
      <c r="G21" s="63">
        <v>0</v>
      </c>
    </row>
    <row r="22" spans="1:7">
      <c r="A22" s="17" t="s">
        <v>30</v>
      </c>
      <c r="B22" s="63">
        <v>0</v>
      </c>
      <c r="C22" s="63">
        <v>1.1267605633802817</v>
      </c>
      <c r="D22" s="63">
        <v>1.1160714285714286</v>
      </c>
      <c r="E22" s="63">
        <v>2.6728110599078341</v>
      </c>
      <c r="F22" s="63">
        <v>1.5676567656765676</v>
      </c>
      <c r="G22" s="63">
        <v>0</v>
      </c>
    </row>
    <row r="23" spans="1:7">
      <c r="A23" s="17" t="s">
        <v>31</v>
      </c>
      <c r="B23" s="63">
        <v>0.12820512820512819</v>
      </c>
      <c r="C23" s="63">
        <v>0.63416567578279825</v>
      </c>
      <c r="D23" s="63">
        <v>0.85266030013642569</v>
      </c>
      <c r="E23" s="63">
        <v>1.5921616656460504</v>
      </c>
      <c r="F23" s="63">
        <v>0.95713021796831022</v>
      </c>
      <c r="G23" s="63">
        <v>0</v>
      </c>
    </row>
    <row r="24" spans="1:7">
      <c r="A24" s="17" t="s">
        <v>32</v>
      </c>
      <c r="B24" s="63">
        <v>0.92735703245749612</v>
      </c>
      <c r="C24" s="63">
        <v>1.1010136315973436</v>
      </c>
      <c r="D24" s="63">
        <v>1.8156064898274531</v>
      </c>
      <c r="E24" s="63">
        <v>3.3345371373540384</v>
      </c>
      <c r="F24" s="63">
        <v>1.9040594438070262</v>
      </c>
      <c r="G24" s="63">
        <v>0</v>
      </c>
    </row>
    <row r="25" spans="1:7">
      <c r="A25" s="17" t="s">
        <v>33</v>
      </c>
      <c r="B25" s="63">
        <v>0</v>
      </c>
      <c r="C25" s="63">
        <v>0.18841262364578426</v>
      </c>
      <c r="D25" s="63">
        <v>0.66525551859691556</v>
      </c>
      <c r="E25" s="63">
        <v>1.6564952048823016</v>
      </c>
      <c r="F25" s="63">
        <v>0.81125617949042972</v>
      </c>
      <c r="G25" s="63">
        <v>0</v>
      </c>
    </row>
    <row r="26" spans="1:7">
      <c r="A26" s="21" t="s">
        <v>51</v>
      </c>
      <c r="B26" s="106">
        <v>1.3772151898734177</v>
      </c>
      <c r="C26" s="106">
        <v>1.4593381523315934</v>
      </c>
      <c r="D26" s="106">
        <v>2.5230716610985224</v>
      </c>
      <c r="E26" s="106">
        <v>4.3765033357033714</v>
      </c>
      <c r="F26" s="106">
        <v>2.8900549004123226</v>
      </c>
      <c r="G26" s="106">
        <v>1.6465230338062706</v>
      </c>
    </row>
    <row r="29" spans="1:7">
      <c r="A29" s="24"/>
    </row>
    <row r="30" spans="1:7">
      <c r="A30" s="24"/>
    </row>
  </sheetData>
  <mergeCells count="5">
    <mergeCell ref="A1:G1"/>
    <mergeCell ref="B3:E3"/>
    <mergeCell ref="A3:A4"/>
    <mergeCell ref="F3:F4"/>
    <mergeCell ref="G3:G4"/>
  </mergeCells>
  <printOptions gridLines="1"/>
  <pageMargins left="0.7" right="0.7" top="0.75" bottom="0.75" header="0.5" footer="0.5"/>
  <pageSetup paperSize="9" orientation="portrait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H26"/>
  <sheetViews>
    <sheetView zoomScaleNormal="100" workbookViewId="0">
      <selection sqref="A1:H1"/>
    </sheetView>
  </sheetViews>
  <sheetFormatPr defaultColWidth="8.88671875" defaultRowHeight="14.4"/>
  <sheetData>
    <row r="1" spans="1:8" ht="39.75" customHeight="1">
      <c r="A1" s="346" t="s">
        <v>545</v>
      </c>
      <c r="B1" s="346"/>
      <c r="C1" s="346"/>
      <c r="D1" s="346"/>
      <c r="E1" s="346"/>
      <c r="F1" s="346"/>
      <c r="G1" s="346"/>
      <c r="H1" s="346"/>
    </row>
    <row r="3" spans="1:8" ht="25.5" customHeight="1">
      <c r="A3" s="395" t="s">
        <v>8</v>
      </c>
      <c r="B3" s="363" t="s">
        <v>546</v>
      </c>
      <c r="C3" s="363"/>
      <c r="D3" s="363"/>
      <c r="E3" s="363"/>
      <c r="F3" s="363"/>
      <c r="G3" s="363"/>
      <c r="H3" s="395" t="s">
        <v>34</v>
      </c>
    </row>
    <row r="4" spans="1:8">
      <c r="A4" s="396"/>
      <c r="B4" s="49" t="s">
        <v>319</v>
      </c>
      <c r="C4" s="49" t="s">
        <v>320</v>
      </c>
      <c r="D4" s="49" t="s">
        <v>321</v>
      </c>
      <c r="E4" s="49" t="s">
        <v>322</v>
      </c>
      <c r="F4" s="49" t="s">
        <v>323</v>
      </c>
      <c r="G4" s="49" t="s">
        <v>324</v>
      </c>
      <c r="H4" s="396"/>
    </row>
    <row r="5" spans="1:8">
      <c r="A5" s="17" t="s">
        <v>13</v>
      </c>
      <c r="B5" s="63">
        <v>0.33222591362126247</v>
      </c>
      <c r="C5" s="63">
        <v>0.7715468573579225</v>
      </c>
      <c r="D5" s="63">
        <v>2.3286467486818978</v>
      </c>
      <c r="E5" s="63">
        <v>4.3872006439927551</v>
      </c>
      <c r="F5" s="63">
        <v>6.1967213114754092</v>
      </c>
      <c r="G5" s="63">
        <v>14.864864864864865</v>
      </c>
      <c r="H5" s="63">
        <v>3.5095856524427953</v>
      </c>
    </row>
    <row r="6" spans="1:8">
      <c r="A6" s="17" t="s">
        <v>14</v>
      </c>
      <c r="B6" s="63">
        <v>0</v>
      </c>
      <c r="C6" s="63">
        <v>1.1976047904191618</v>
      </c>
      <c r="D6" s="63">
        <v>1.5748031496062991</v>
      </c>
      <c r="E6" s="63">
        <v>5.7971014492753623</v>
      </c>
      <c r="F6" s="63">
        <v>6.0975609756097562</v>
      </c>
      <c r="G6" s="63">
        <v>21.621621621621621</v>
      </c>
      <c r="H6" s="63">
        <v>3.6986301369863015</v>
      </c>
    </row>
    <row r="7" spans="1:8">
      <c r="A7" s="17" t="s">
        <v>15</v>
      </c>
      <c r="B7" s="63">
        <v>0.43728423475258915</v>
      </c>
      <c r="C7" s="63">
        <v>0.8938547486033519</v>
      </c>
      <c r="D7" s="63">
        <v>2.4019546941649068</v>
      </c>
      <c r="E7" s="63">
        <v>4.1721757014837664</v>
      </c>
      <c r="F7" s="63">
        <v>6.5872927562034054</v>
      </c>
      <c r="G7" s="63">
        <v>16.645299145299145</v>
      </c>
      <c r="H7" s="63">
        <v>3.8795438242054252</v>
      </c>
    </row>
    <row r="8" spans="1:8">
      <c r="A8" s="17" t="s">
        <v>16</v>
      </c>
      <c r="B8" s="63">
        <v>0.24509803921568626</v>
      </c>
      <c r="C8" s="63">
        <v>0.64516129032258063</v>
      </c>
      <c r="D8" s="63">
        <v>2.112676056338028</v>
      </c>
      <c r="E8" s="63">
        <v>3.0624263839811543</v>
      </c>
      <c r="F8" s="63">
        <v>5.0751879699248121</v>
      </c>
      <c r="G8" s="63">
        <v>10.980392156862745</v>
      </c>
      <c r="H8" s="63">
        <v>2.5146198830409356</v>
      </c>
    </row>
    <row r="9" spans="1:8">
      <c r="A9" s="17" t="s">
        <v>17</v>
      </c>
      <c r="B9" s="63">
        <v>0</v>
      </c>
      <c r="C9" s="63">
        <v>0.57339449541284404</v>
      </c>
      <c r="D9" s="63">
        <v>2.0775623268698062</v>
      </c>
      <c r="E9" s="63">
        <v>3.9083557951482479</v>
      </c>
      <c r="F9" s="63">
        <v>5.2132701421800949</v>
      </c>
      <c r="G9" s="63">
        <v>15.677966101694915</v>
      </c>
      <c r="H9" s="63">
        <v>3.1178707224334601</v>
      </c>
    </row>
    <row r="10" spans="1:8">
      <c r="A10" s="17" t="s">
        <v>18</v>
      </c>
      <c r="B10" s="63">
        <v>0</v>
      </c>
      <c r="C10" s="63">
        <v>0.56746532156368223</v>
      </c>
      <c r="D10" s="63">
        <v>1.5400678673975463</v>
      </c>
      <c r="E10" s="63">
        <v>3.0664124563075945</v>
      </c>
      <c r="F10" s="63">
        <v>5.2478902953586495</v>
      </c>
      <c r="G10" s="63">
        <v>12.612612612612612</v>
      </c>
      <c r="H10" s="63">
        <v>2.7510957754359788</v>
      </c>
    </row>
    <row r="11" spans="1:8">
      <c r="A11" s="17" t="s">
        <v>19</v>
      </c>
      <c r="B11" s="63">
        <v>0.17889087656529518</v>
      </c>
      <c r="C11" s="63">
        <v>0.82802547770700641</v>
      </c>
      <c r="D11" s="63">
        <v>1.8691588785046727</v>
      </c>
      <c r="E11" s="63">
        <v>3.2944406314344548</v>
      </c>
      <c r="F11" s="63">
        <v>3.820960698689956</v>
      </c>
      <c r="G11" s="63">
        <v>16.287878787878789</v>
      </c>
      <c r="H11" s="63">
        <v>3.0236179600311446</v>
      </c>
    </row>
    <row r="12" spans="1:8">
      <c r="A12" s="17" t="s">
        <v>20</v>
      </c>
      <c r="B12" s="63">
        <v>0.64620355411954766</v>
      </c>
      <c r="C12" s="63">
        <v>0.43887147335423199</v>
      </c>
      <c r="D12" s="63">
        <v>2.0422535211267605</v>
      </c>
      <c r="E12" s="63">
        <v>4.111405835543767</v>
      </c>
      <c r="F12" s="63">
        <v>4.9689440993788816</v>
      </c>
      <c r="G12" s="63">
        <v>16.666666666666664</v>
      </c>
      <c r="H12" s="63">
        <v>3.4313122617144263</v>
      </c>
    </row>
    <row r="13" spans="1:8">
      <c r="A13" s="17" t="s">
        <v>21</v>
      </c>
      <c r="B13" s="63">
        <v>0.10035122930255895</v>
      </c>
      <c r="C13" s="63">
        <v>0.59161595672751854</v>
      </c>
      <c r="D13" s="63">
        <v>1.5344777980243598</v>
      </c>
      <c r="E13" s="63">
        <v>2.549674696676631</v>
      </c>
      <c r="F13" s="63">
        <v>4.1390289201379673</v>
      </c>
      <c r="G13" s="63">
        <v>10.483484921014838</v>
      </c>
      <c r="H13" s="63">
        <v>2.3971114305773797</v>
      </c>
    </row>
    <row r="14" spans="1:8">
      <c r="A14" s="17" t="s">
        <v>22</v>
      </c>
      <c r="B14" s="63">
        <v>0.1394700139470014</v>
      </c>
      <c r="C14" s="63">
        <v>0.63992124046271226</v>
      </c>
      <c r="D14" s="63">
        <v>2.1273835776365284</v>
      </c>
      <c r="E14" s="63">
        <v>3.3497960060124545</v>
      </c>
      <c r="F14" s="63">
        <v>5.5918901242642249</v>
      </c>
      <c r="G14" s="63">
        <v>16.471897607122983</v>
      </c>
      <c r="H14" s="63">
        <v>3.5873057793036662</v>
      </c>
    </row>
    <row r="15" spans="1:8">
      <c r="A15" s="17" t="s">
        <v>23</v>
      </c>
      <c r="B15" s="63">
        <v>0.53333333333333333</v>
      </c>
      <c r="C15" s="63">
        <v>0.82644628099173556</v>
      </c>
      <c r="D15" s="63">
        <v>1.2162876784769965</v>
      </c>
      <c r="E15" s="63">
        <v>2.4509803921568629</v>
      </c>
      <c r="F15" s="63">
        <v>3.6585365853658534</v>
      </c>
      <c r="G15" s="63">
        <v>9.5238095238095237</v>
      </c>
      <c r="H15" s="63">
        <v>2.2694524495677233</v>
      </c>
    </row>
    <row r="16" spans="1:8">
      <c r="A16" s="17" t="s">
        <v>24</v>
      </c>
      <c r="B16" s="63">
        <v>0</v>
      </c>
      <c r="C16" s="63">
        <v>0.38634900193174504</v>
      </c>
      <c r="D16" s="63">
        <v>1.0617120106171201</v>
      </c>
      <c r="E16" s="63">
        <v>2.3678414096916298</v>
      </c>
      <c r="F16" s="63">
        <v>3.45489443378119</v>
      </c>
      <c r="G16" s="63">
        <v>11.029411764705882</v>
      </c>
      <c r="H16" s="63">
        <v>2.2133027522935782</v>
      </c>
    </row>
    <row r="17" spans="1:8">
      <c r="A17" s="17" t="s">
        <v>25</v>
      </c>
      <c r="B17" s="193">
        <v>1.4220183486238533</v>
      </c>
      <c r="C17" s="193">
        <v>2.2988505747126435</v>
      </c>
      <c r="D17" s="193">
        <v>3.0258181220194045</v>
      </c>
      <c r="E17" s="193">
        <v>4.6180234859480143</v>
      </c>
      <c r="F17" s="193">
        <v>5.5771725032425428</v>
      </c>
      <c r="G17" s="193">
        <v>16.298507462686569</v>
      </c>
      <c r="H17" s="193">
        <v>4.7085565838610162</v>
      </c>
    </row>
    <row r="18" spans="1:8">
      <c r="A18" s="17" t="s">
        <v>26</v>
      </c>
      <c r="B18" s="63">
        <v>0.34423407917383825</v>
      </c>
      <c r="C18" s="63">
        <v>0.34435261707988984</v>
      </c>
      <c r="D18" s="63">
        <v>0.95272993770611947</v>
      </c>
      <c r="E18" s="63">
        <v>1.6857314870559903</v>
      </c>
      <c r="F18" s="63">
        <v>2.2261798753339268</v>
      </c>
      <c r="G18" s="63">
        <v>9.316770186335404</v>
      </c>
      <c r="H18" s="63">
        <v>1.7826617826617825</v>
      </c>
    </row>
    <row r="19" spans="1:8">
      <c r="A19" s="17" t="s">
        <v>27</v>
      </c>
      <c r="B19" s="193">
        <v>0</v>
      </c>
      <c r="C19" s="193">
        <v>0</v>
      </c>
      <c r="D19" s="193">
        <v>0.23923444976076555</v>
      </c>
      <c r="E19" s="193">
        <v>0</v>
      </c>
      <c r="F19" s="193">
        <v>1.5706806282722512</v>
      </c>
      <c r="G19" s="193">
        <v>4.2553191489361701</v>
      </c>
      <c r="H19" s="193">
        <v>0.60286360211002266</v>
      </c>
    </row>
    <row r="20" spans="1:8">
      <c r="A20" s="17" t="s">
        <v>28</v>
      </c>
      <c r="B20" s="63">
        <v>0.52846504924333415</v>
      </c>
      <c r="C20" s="63">
        <v>1.1272321428571428</v>
      </c>
      <c r="D20" s="63">
        <v>1.863688353629819</v>
      </c>
      <c r="E20" s="63">
        <v>3.0487804878048781</v>
      </c>
      <c r="F20" s="63">
        <v>4.141759180187873</v>
      </c>
      <c r="G20" s="63">
        <v>12.117600317838697</v>
      </c>
      <c r="H20" s="63">
        <v>2.6428638016220751</v>
      </c>
    </row>
    <row r="21" spans="1:8">
      <c r="A21" s="17" t="s">
        <v>29</v>
      </c>
      <c r="B21" s="63">
        <v>0.12155591572123178</v>
      </c>
      <c r="C21" s="63">
        <v>0.20794343938448739</v>
      </c>
      <c r="D21" s="63">
        <v>0.92623221964935487</v>
      </c>
      <c r="E21" s="63">
        <v>1.4931396287328491</v>
      </c>
      <c r="F21" s="63">
        <v>2.3226616446955428</v>
      </c>
      <c r="G21" s="63">
        <v>7.0045558086560362</v>
      </c>
      <c r="H21" s="63">
        <v>1.4022252705380278</v>
      </c>
    </row>
    <row r="22" spans="1:8">
      <c r="A22" s="17" t="s">
        <v>30</v>
      </c>
      <c r="B22" s="63">
        <v>0</v>
      </c>
      <c r="C22" s="63">
        <v>0.30534351145038169</v>
      </c>
      <c r="D22" s="63">
        <v>1.224177505738332</v>
      </c>
      <c r="E22" s="63">
        <v>2.1037868162692845</v>
      </c>
      <c r="F22" s="63">
        <v>2.0044543429844097</v>
      </c>
      <c r="G22" s="63">
        <v>5.376344086021505</v>
      </c>
      <c r="H22" s="63">
        <v>1.5676567656765676</v>
      </c>
    </row>
    <row r="23" spans="1:8">
      <c r="A23" s="17" t="s">
        <v>31</v>
      </c>
      <c r="B23" s="63">
        <v>0.10152284263959391</v>
      </c>
      <c r="C23" s="63">
        <v>0.22658610271903326</v>
      </c>
      <c r="D23" s="63">
        <v>0.55983205038488448</v>
      </c>
      <c r="E23" s="63">
        <v>0.81826012058570197</v>
      </c>
      <c r="F23" s="63">
        <v>1.8439716312056738</v>
      </c>
      <c r="G23" s="63">
        <v>5.5057618437900127</v>
      </c>
      <c r="H23" s="63">
        <v>0.95713021796831022</v>
      </c>
    </row>
    <row r="24" spans="1:8">
      <c r="A24" s="17" t="s">
        <v>32</v>
      </c>
      <c r="B24" s="63">
        <v>0.13739409205404168</v>
      </c>
      <c r="C24" s="63">
        <v>0.52493438320209973</v>
      </c>
      <c r="D24" s="63">
        <v>1.4358805083347086</v>
      </c>
      <c r="E24" s="63">
        <v>2.4649589173513777</v>
      </c>
      <c r="F24" s="63">
        <v>3.2636409994900561</v>
      </c>
      <c r="G24" s="63">
        <v>9.748743718592964</v>
      </c>
      <c r="H24" s="63">
        <v>1.9040594438070262</v>
      </c>
    </row>
    <row r="25" spans="1:8">
      <c r="A25" s="17" t="s">
        <v>33</v>
      </c>
      <c r="B25" s="63">
        <v>0.20790020790020791</v>
      </c>
      <c r="C25" s="63">
        <v>7.7519379844961239E-2</v>
      </c>
      <c r="D25" s="63">
        <v>0.20550760378133989</v>
      </c>
      <c r="E25" s="63">
        <v>0.82070707070707083</v>
      </c>
      <c r="F25" s="63">
        <v>1.25</v>
      </c>
      <c r="G25" s="63">
        <v>3.4229828850855744</v>
      </c>
      <c r="H25" s="63">
        <v>0.81125617949042972</v>
      </c>
    </row>
    <row r="26" spans="1:8">
      <c r="A26" s="21" t="s">
        <v>51</v>
      </c>
      <c r="B26" s="106">
        <v>0.34357383501784583</v>
      </c>
      <c r="C26" s="106">
        <v>0.79753560193705864</v>
      </c>
      <c r="D26" s="106">
        <v>1.8380679732804814</v>
      </c>
      <c r="E26" s="106">
        <v>3.1798433847901015</v>
      </c>
      <c r="F26" s="106">
        <v>4.6595640460445749</v>
      </c>
      <c r="G26" s="106">
        <v>12.803386984926457</v>
      </c>
      <c r="H26" s="106">
        <v>2.8900549004123226</v>
      </c>
    </row>
  </sheetData>
  <mergeCells count="4">
    <mergeCell ref="A1:H1"/>
    <mergeCell ref="A3:A4"/>
    <mergeCell ref="H3:H4"/>
    <mergeCell ref="B3:G3"/>
  </mergeCells>
  <printOptions gridLines="1"/>
  <pageMargins left="0.7" right="0.7" top="0.75" bottom="0.75" header="0.5" footer="0.5"/>
  <pageSetup paperSize="9" orientation="portrait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AE38"/>
  <sheetViews>
    <sheetView zoomScale="80" workbookViewId="0">
      <selection sqref="A1:V1"/>
    </sheetView>
  </sheetViews>
  <sheetFormatPr defaultColWidth="8.88671875" defaultRowHeight="14.4"/>
  <cols>
    <col min="1" max="1" width="8.33203125" customWidth="1"/>
    <col min="2" max="2" width="4.44140625" bestFit="1" customWidth="1"/>
    <col min="3" max="3" width="7" customWidth="1"/>
    <col min="4" max="4" width="3.6640625" customWidth="1"/>
    <col min="5" max="5" width="4.44140625" customWidth="1"/>
    <col min="6" max="6" width="4.88671875" customWidth="1"/>
    <col min="7" max="7" width="4.44140625" customWidth="1"/>
    <col min="8" max="8" width="5.6640625" customWidth="1"/>
    <col min="9" max="10" width="3.6640625" customWidth="1"/>
    <col min="11" max="11" width="10.33203125" customWidth="1"/>
    <col min="12" max="17" width="3.6640625" customWidth="1"/>
    <col min="18" max="18" width="5.6640625" customWidth="1"/>
    <col min="19" max="20" width="5.44140625" customWidth="1"/>
    <col min="21" max="21" width="10.44140625" customWidth="1"/>
    <col min="22" max="22" width="8.44140625" customWidth="1"/>
    <col min="25" max="25" width="6.6640625" customWidth="1"/>
  </cols>
  <sheetData>
    <row r="1" spans="1:31" ht="43.5" customHeight="1">
      <c r="A1" s="346" t="s">
        <v>547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</row>
    <row r="2" spans="1:31">
      <c r="B2" s="194"/>
      <c r="C2" s="195"/>
    </row>
    <row r="3" spans="1:31" s="196" customFormat="1" ht="52.5" customHeight="1">
      <c r="A3" s="443" t="s">
        <v>548</v>
      </c>
      <c r="B3" s="445" t="s">
        <v>549</v>
      </c>
      <c r="C3" s="447"/>
      <c r="D3" s="445" t="s">
        <v>550</v>
      </c>
      <c r="E3" s="447"/>
      <c r="F3" s="445" t="s">
        <v>551</v>
      </c>
      <c r="G3" s="446"/>
      <c r="H3" s="447"/>
      <c r="I3" s="445" t="s">
        <v>552</v>
      </c>
      <c r="J3" s="446"/>
      <c r="K3" s="446"/>
      <c r="L3" s="447"/>
      <c r="M3" s="445" t="s">
        <v>553</v>
      </c>
      <c r="N3" s="446"/>
      <c r="O3" s="446"/>
      <c r="P3" s="446"/>
      <c r="Q3" s="446"/>
      <c r="R3" s="447"/>
      <c r="S3" s="445" t="s">
        <v>554</v>
      </c>
      <c r="T3" s="447"/>
      <c r="U3" s="439" t="s">
        <v>555</v>
      </c>
      <c r="V3" s="440"/>
    </row>
    <row r="4" spans="1:31" s="196" customFormat="1" ht="87.75" customHeight="1">
      <c r="A4" s="444"/>
      <c r="B4" s="197">
        <v>0</v>
      </c>
      <c r="C4" s="197" t="s">
        <v>556</v>
      </c>
      <c r="D4" s="198" t="s">
        <v>557</v>
      </c>
      <c r="E4" s="198" t="s">
        <v>558</v>
      </c>
      <c r="F4" s="198" t="s">
        <v>559</v>
      </c>
      <c r="G4" s="198" t="s">
        <v>560</v>
      </c>
      <c r="H4" s="198" t="s">
        <v>60</v>
      </c>
      <c r="I4" s="448" t="s">
        <v>561</v>
      </c>
      <c r="J4" s="448"/>
      <c r="K4" s="448" t="s">
        <v>562</v>
      </c>
      <c r="L4" s="448"/>
      <c r="M4" s="449" t="s">
        <v>563</v>
      </c>
      <c r="N4" s="449"/>
      <c r="O4" s="448" t="s">
        <v>383</v>
      </c>
      <c r="P4" s="448"/>
      <c r="Q4" s="448" t="s">
        <v>564</v>
      </c>
      <c r="R4" s="448"/>
      <c r="S4" s="198" t="s">
        <v>565</v>
      </c>
      <c r="T4" s="199" t="s">
        <v>566</v>
      </c>
      <c r="U4" s="441"/>
      <c r="V4" s="442"/>
      <c r="Y4" s="200"/>
    </row>
    <row r="5" spans="1:31" s="201" customFormat="1" ht="19.5" customHeight="1">
      <c r="A5" s="202">
        <v>1</v>
      </c>
      <c r="B5" s="203" t="s">
        <v>567</v>
      </c>
      <c r="C5" s="204"/>
      <c r="D5" s="203" t="s">
        <v>568</v>
      </c>
      <c r="E5" s="204"/>
      <c r="F5" s="203" t="s">
        <v>568</v>
      </c>
      <c r="G5" s="205"/>
      <c r="H5" s="206"/>
      <c r="I5" s="430" t="s">
        <v>568</v>
      </c>
      <c r="J5" s="431"/>
      <c r="K5" s="428"/>
      <c r="L5" s="429"/>
      <c r="M5" s="430" t="s">
        <v>568</v>
      </c>
      <c r="N5" s="431"/>
      <c r="O5" s="428"/>
      <c r="P5" s="428"/>
      <c r="Q5" s="427"/>
      <c r="R5" s="429"/>
      <c r="S5" s="203"/>
      <c r="T5" s="205"/>
      <c r="U5" s="340">
        <v>87154</v>
      </c>
      <c r="V5" s="341">
        <f t="shared" ref="V5:V17" si="0">U5/U$17</f>
        <v>0.2475389255911975</v>
      </c>
      <c r="W5" s="209"/>
      <c r="X5" s="209"/>
    </row>
    <row r="6" spans="1:31" s="201" customFormat="1" ht="19.5" customHeight="1">
      <c r="A6" s="210" t="s">
        <v>569</v>
      </c>
      <c r="B6" s="211" t="s">
        <v>567</v>
      </c>
      <c r="C6" s="212"/>
      <c r="D6" s="211" t="s">
        <v>568</v>
      </c>
      <c r="E6" s="212"/>
      <c r="F6" s="211" t="s">
        <v>568</v>
      </c>
      <c r="G6" s="213"/>
      <c r="H6" s="214"/>
      <c r="I6" s="432" t="s">
        <v>568</v>
      </c>
      <c r="J6" s="424"/>
      <c r="K6" s="423"/>
      <c r="L6" s="426"/>
      <c r="M6" s="422"/>
      <c r="N6" s="423"/>
      <c r="O6" s="424" t="s">
        <v>568</v>
      </c>
      <c r="P6" s="424"/>
      <c r="Q6" s="422"/>
      <c r="R6" s="426"/>
      <c r="S6" s="211"/>
      <c r="T6" s="213"/>
      <c r="U6" s="340">
        <v>49912</v>
      </c>
      <c r="V6" s="341">
        <f t="shared" si="0"/>
        <v>0.14176243034293148</v>
      </c>
      <c r="W6" s="209"/>
      <c r="X6" s="209"/>
      <c r="Y6" s="107"/>
      <c r="Z6" s="107"/>
      <c r="AA6" s="107"/>
      <c r="AB6" s="107"/>
      <c r="AC6" s="107"/>
      <c r="AE6" s="209"/>
    </row>
    <row r="7" spans="1:31" s="201" customFormat="1" ht="19.5" customHeight="1">
      <c r="A7" s="217" t="s">
        <v>570</v>
      </c>
      <c r="B7" s="203" t="s">
        <v>567</v>
      </c>
      <c r="C7" s="204"/>
      <c r="D7" s="203" t="s">
        <v>568</v>
      </c>
      <c r="E7" s="204"/>
      <c r="F7" s="203" t="s">
        <v>568</v>
      </c>
      <c r="G7" s="205"/>
      <c r="H7" s="206"/>
      <c r="I7" s="433" t="s">
        <v>568</v>
      </c>
      <c r="J7" s="434"/>
      <c r="K7" s="435"/>
      <c r="L7" s="436"/>
      <c r="M7" s="437"/>
      <c r="N7" s="435"/>
      <c r="O7" s="435"/>
      <c r="P7" s="435"/>
      <c r="Q7" s="433" t="s">
        <v>568</v>
      </c>
      <c r="R7" s="438"/>
      <c r="S7" s="203"/>
      <c r="T7" s="205"/>
      <c r="U7" s="340">
        <v>14474</v>
      </c>
      <c r="V7" s="341">
        <f t="shared" si="0"/>
        <v>4.1109741480677794E-2</v>
      </c>
      <c r="W7" s="209"/>
      <c r="X7" s="209"/>
      <c r="Y7" s="107"/>
      <c r="Z7" s="107"/>
      <c r="AA7" s="107"/>
      <c r="AB7" s="107"/>
      <c r="AC7" s="107"/>
      <c r="AE7" s="209"/>
    </row>
    <row r="8" spans="1:31" s="201" customFormat="1" ht="19.5" customHeight="1">
      <c r="A8" s="210">
        <v>3</v>
      </c>
      <c r="B8" s="216"/>
      <c r="C8" s="218" t="s">
        <v>568</v>
      </c>
      <c r="D8" s="211" t="s">
        <v>568</v>
      </c>
      <c r="E8" s="212"/>
      <c r="F8" s="211" t="s">
        <v>568</v>
      </c>
      <c r="G8" s="213"/>
      <c r="H8" s="214"/>
      <c r="I8" s="432" t="s">
        <v>568</v>
      </c>
      <c r="J8" s="424"/>
      <c r="K8" s="423"/>
      <c r="L8" s="426"/>
      <c r="M8" s="432" t="s">
        <v>568</v>
      </c>
      <c r="N8" s="424"/>
      <c r="O8" s="423"/>
      <c r="P8" s="423"/>
      <c r="Q8" s="422"/>
      <c r="R8" s="426"/>
      <c r="S8" s="211"/>
      <c r="T8" s="215" t="s">
        <v>568</v>
      </c>
      <c r="U8" s="340">
        <v>88666</v>
      </c>
      <c r="V8" s="341">
        <f t="shared" si="0"/>
        <v>0.25183337972404157</v>
      </c>
      <c r="W8" s="209"/>
      <c r="X8" s="209"/>
      <c r="Y8" s="107"/>
      <c r="Z8" s="107"/>
      <c r="AA8" s="107"/>
      <c r="AB8" s="107"/>
      <c r="AC8" s="107"/>
      <c r="AE8" s="209"/>
    </row>
    <row r="9" spans="1:31" s="201" customFormat="1" ht="19.5" customHeight="1">
      <c r="A9" s="217" t="s">
        <v>571</v>
      </c>
      <c r="B9" s="208"/>
      <c r="C9" s="219" t="s">
        <v>568</v>
      </c>
      <c r="D9" s="203" t="s">
        <v>568</v>
      </c>
      <c r="E9" s="204"/>
      <c r="F9" s="203" t="s">
        <v>568</v>
      </c>
      <c r="G9" s="205"/>
      <c r="H9" s="206"/>
      <c r="I9" s="430" t="s">
        <v>568</v>
      </c>
      <c r="J9" s="431"/>
      <c r="K9" s="428"/>
      <c r="L9" s="429"/>
      <c r="M9" s="427"/>
      <c r="N9" s="428"/>
      <c r="O9" s="431" t="s">
        <v>568</v>
      </c>
      <c r="P9" s="431"/>
      <c r="Q9" s="427"/>
      <c r="R9" s="429"/>
      <c r="S9" s="203"/>
      <c r="T9" s="207" t="s">
        <v>568</v>
      </c>
      <c r="U9" s="340">
        <v>28125</v>
      </c>
      <c r="V9" s="341">
        <f t="shared" si="0"/>
        <v>7.9881959316295631E-2</v>
      </c>
      <c r="W9" s="209"/>
      <c r="X9" s="209"/>
      <c r="Y9" s="107"/>
      <c r="Z9" s="107"/>
      <c r="AA9" s="107"/>
      <c r="AB9" s="107"/>
      <c r="AC9" s="107"/>
      <c r="AE9" s="209"/>
    </row>
    <row r="10" spans="1:31" s="201" customFormat="1" ht="19.5" customHeight="1">
      <c r="A10" s="210" t="s">
        <v>572</v>
      </c>
      <c r="B10" s="216"/>
      <c r="C10" s="218" t="s">
        <v>568</v>
      </c>
      <c r="D10" s="211" t="s">
        <v>568</v>
      </c>
      <c r="E10" s="212"/>
      <c r="F10" s="211" t="s">
        <v>568</v>
      </c>
      <c r="G10" s="213"/>
      <c r="H10" s="214"/>
      <c r="I10" s="432" t="s">
        <v>568</v>
      </c>
      <c r="J10" s="424"/>
      <c r="K10" s="423"/>
      <c r="L10" s="426"/>
      <c r="M10" s="422"/>
      <c r="N10" s="423"/>
      <c r="O10" s="423"/>
      <c r="P10" s="423"/>
      <c r="Q10" s="432" t="s">
        <v>568</v>
      </c>
      <c r="R10" s="425"/>
      <c r="S10" s="211"/>
      <c r="T10" s="215" t="s">
        <v>568</v>
      </c>
      <c r="U10" s="340">
        <v>5105</v>
      </c>
      <c r="V10" s="341">
        <f t="shared" si="0"/>
        <v>1.4499463193233395E-2</v>
      </c>
      <c r="W10" s="209"/>
      <c r="X10" s="209"/>
      <c r="Y10" s="107"/>
      <c r="Z10" s="107"/>
      <c r="AA10" s="107"/>
      <c r="AB10" s="107"/>
      <c r="AC10" s="107"/>
      <c r="AE10" s="209"/>
    </row>
    <row r="11" spans="1:31" s="201" customFormat="1" ht="19.5" customHeight="1">
      <c r="A11" s="217">
        <v>5</v>
      </c>
      <c r="B11" s="208"/>
      <c r="C11" s="219" t="s">
        <v>568</v>
      </c>
      <c r="D11" s="203" t="s">
        <v>568</v>
      </c>
      <c r="E11" s="204"/>
      <c r="F11" s="203" t="s">
        <v>568</v>
      </c>
      <c r="G11" s="205"/>
      <c r="H11" s="206"/>
      <c r="I11" s="430" t="s">
        <v>568</v>
      </c>
      <c r="J11" s="431"/>
      <c r="K11" s="428"/>
      <c r="L11" s="429"/>
      <c r="M11" s="427"/>
      <c r="N11" s="428"/>
      <c r="O11" s="428"/>
      <c r="P11" s="428"/>
      <c r="Q11" s="427"/>
      <c r="R11" s="429"/>
      <c r="S11" s="203" t="s">
        <v>568</v>
      </c>
      <c r="T11" s="205"/>
      <c r="U11" s="340">
        <v>42321</v>
      </c>
      <c r="V11" s="341">
        <f t="shared" si="0"/>
        <v>0.12020211200799814</v>
      </c>
      <c r="W11" s="209"/>
      <c r="X11" s="209"/>
      <c r="Y11" s="107"/>
      <c r="Z11" s="107"/>
      <c r="AA11" s="107"/>
      <c r="AB11" s="107"/>
      <c r="AC11" s="107"/>
      <c r="AE11" s="209"/>
    </row>
    <row r="12" spans="1:31" s="201" customFormat="1" ht="18" customHeight="1">
      <c r="A12" s="210">
        <v>6</v>
      </c>
      <c r="B12" s="211" t="s">
        <v>567</v>
      </c>
      <c r="C12" s="212"/>
      <c r="D12" s="211" t="s">
        <v>568</v>
      </c>
      <c r="E12" s="212"/>
      <c r="F12" s="216"/>
      <c r="G12" s="215" t="s">
        <v>568</v>
      </c>
      <c r="H12" s="214"/>
      <c r="I12" s="422"/>
      <c r="J12" s="423"/>
      <c r="K12" s="423"/>
      <c r="L12" s="426"/>
      <c r="M12" s="422"/>
      <c r="N12" s="423"/>
      <c r="O12" s="423"/>
      <c r="P12" s="423"/>
      <c r="Q12" s="422"/>
      <c r="R12" s="426"/>
      <c r="S12" s="211"/>
      <c r="T12" s="213"/>
      <c r="U12" s="340">
        <v>7885</v>
      </c>
      <c r="V12" s="341">
        <f t="shared" si="0"/>
        <v>2.2395351082986351E-2</v>
      </c>
      <c r="W12" s="209"/>
      <c r="X12" s="209"/>
      <c r="Y12" s="107"/>
      <c r="Z12" s="107"/>
      <c r="AA12" s="107"/>
      <c r="AB12" s="107"/>
      <c r="AC12" s="107"/>
      <c r="AE12" s="209"/>
    </row>
    <row r="13" spans="1:31" s="201" customFormat="1" ht="18" customHeight="1">
      <c r="A13" s="217">
        <v>7</v>
      </c>
      <c r="B13" s="208"/>
      <c r="C13" s="219" t="s">
        <v>568</v>
      </c>
      <c r="D13" s="203" t="s">
        <v>568</v>
      </c>
      <c r="E13" s="204"/>
      <c r="F13" s="208"/>
      <c r="G13" s="207" t="s">
        <v>568</v>
      </c>
      <c r="H13" s="206"/>
      <c r="I13" s="427"/>
      <c r="J13" s="428"/>
      <c r="K13" s="428"/>
      <c r="L13" s="429"/>
      <c r="M13" s="427"/>
      <c r="N13" s="428"/>
      <c r="O13" s="428"/>
      <c r="P13" s="428"/>
      <c r="Q13" s="427"/>
      <c r="R13" s="429"/>
      <c r="S13" s="203"/>
      <c r="T13" s="205"/>
      <c r="U13" s="340">
        <v>4705</v>
      </c>
      <c r="V13" s="341">
        <f t="shared" si="0"/>
        <v>1.3363364216290523E-2</v>
      </c>
      <c r="W13" s="209"/>
      <c r="X13" s="209"/>
      <c r="Y13" s="107"/>
      <c r="Z13" s="107"/>
      <c r="AA13" s="107"/>
      <c r="AB13" s="107"/>
      <c r="AC13" s="107"/>
      <c r="AE13" s="209"/>
    </row>
    <row r="14" spans="1:31" s="201" customFormat="1" ht="18" customHeight="1">
      <c r="A14" s="210">
        <v>8</v>
      </c>
      <c r="B14" s="216"/>
      <c r="C14" s="212"/>
      <c r="D14" s="216"/>
      <c r="E14" s="218" t="s">
        <v>568</v>
      </c>
      <c r="F14" s="216"/>
      <c r="G14" s="213"/>
      <c r="H14" s="214"/>
      <c r="I14" s="422"/>
      <c r="J14" s="423"/>
      <c r="K14" s="423"/>
      <c r="L14" s="426"/>
      <c r="M14" s="422"/>
      <c r="N14" s="423"/>
      <c r="O14" s="423"/>
      <c r="P14" s="423"/>
      <c r="Q14" s="422"/>
      <c r="R14" s="426"/>
      <c r="S14" s="216"/>
      <c r="T14" s="215"/>
      <c r="U14" s="340">
        <v>5331</v>
      </c>
      <c r="V14" s="341">
        <f t="shared" si="0"/>
        <v>1.5141359115206117E-2</v>
      </c>
      <c r="W14" s="209"/>
      <c r="X14" s="209"/>
      <c r="Y14" s="107"/>
      <c r="Z14" s="107"/>
      <c r="AA14" s="107"/>
      <c r="AB14" s="107"/>
      <c r="AC14" s="107"/>
      <c r="AE14" s="209"/>
    </row>
    <row r="15" spans="1:31" s="201" customFormat="1" ht="19.5" customHeight="1">
      <c r="A15" s="217">
        <v>9</v>
      </c>
      <c r="B15" s="208"/>
      <c r="C15" s="204"/>
      <c r="D15" s="203" t="s">
        <v>568</v>
      </c>
      <c r="E15" s="204"/>
      <c r="F15" s="208"/>
      <c r="G15" s="205"/>
      <c r="H15" s="220" t="s">
        <v>568</v>
      </c>
      <c r="I15" s="427"/>
      <c r="J15" s="428"/>
      <c r="K15" s="428"/>
      <c r="L15" s="429"/>
      <c r="M15" s="427"/>
      <c r="N15" s="428"/>
      <c r="O15" s="428"/>
      <c r="P15" s="428"/>
      <c r="Q15" s="427"/>
      <c r="R15" s="429"/>
      <c r="S15" s="203"/>
      <c r="T15" s="205"/>
      <c r="U15" s="340">
        <v>1703</v>
      </c>
      <c r="V15" s="341">
        <f t="shared" si="0"/>
        <v>4.8369413943342744E-3</v>
      </c>
      <c r="W15" s="209"/>
      <c r="X15" s="209"/>
      <c r="Y15" s="107"/>
      <c r="Z15" s="107"/>
      <c r="AA15" s="107"/>
      <c r="AB15" s="107"/>
      <c r="AC15" s="107"/>
      <c r="AE15" s="209"/>
    </row>
    <row r="16" spans="1:31" s="201" customFormat="1" ht="19.5" customHeight="1">
      <c r="A16" s="210">
        <v>10</v>
      </c>
      <c r="B16" s="216"/>
      <c r="C16" s="212"/>
      <c r="D16" s="211" t="s">
        <v>568</v>
      </c>
      <c r="E16" s="212"/>
      <c r="F16" s="211" t="s">
        <v>568</v>
      </c>
      <c r="G16" s="213"/>
      <c r="H16" s="214"/>
      <c r="I16" s="422"/>
      <c r="J16" s="423"/>
      <c r="K16" s="424" t="s">
        <v>568</v>
      </c>
      <c r="L16" s="425"/>
      <c r="M16" s="422"/>
      <c r="N16" s="423"/>
      <c r="O16" s="423"/>
      <c r="P16" s="423"/>
      <c r="Q16" s="422"/>
      <c r="R16" s="426"/>
      <c r="S16" s="211"/>
      <c r="T16" s="213"/>
      <c r="U16" s="340">
        <v>16701</v>
      </c>
      <c r="V16" s="341">
        <f t="shared" si="0"/>
        <v>4.7434972534807232E-2</v>
      </c>
      <c r="W16" s="209"/>
      <c r="X16" s="209"/>
      <c r="Y16" s="107"/>
      <c r="Z16" s="107"/>
      <c r="AA16" s="107"/>
      <c r="AB16" s="107"/>
      <c r="AC16" s="107"/>
      <c r="AE16" s="209"/>
    </row>
    <row r="17" spans="1:31" ht="18" customHeight="1">
      <c r="A17" s="221" t="s">
        <v>34</v>
      </c>
      <c r="B17" s="222"/>
      <c r="C17" s="223"/>
      <c r="D17" s="222"/>
      <c r="E17" s="223"/>
      <c r="F17" s="222"/>
      <c r="G17" s="224"/>
      <c r="H17" s="224"/>
      <c r="I17" s="419"/>
      <c r="J17" s="420"/>
      <c r="K17" s="420"/>
      <c r="L17" s="421"/>
      <c r="M17" s="419"/>
      <c r="N17" s="420"/>
      <c r="O17" s="420"/>
      <c r="P17" s="420"/>
      <c r="Q17" s="419"/>
      <c r="R17" s="421"/>
      <c r="S17" s="222"/>
      <c r="T17" s="224"/>
      <c r="U17" s="340">
        <v>352082</v>
      </c>
      <c r="V17" s="342">
        <f t="shared" si="0"/>
        <v>1</v>
      </c>
      <c r="W17" s="209"/>
      <c r="X17" s="209"/>
      <c r="Y17" s="107"/>
      <c r="Z17" s="107"/>
      <c r="AA17" s="107"/>
      <c r="AB17" s="107"/>
      <c r="AC17" s="107"/>
      <c r="AE17" s="209"/>
    </row>
    <row r="18" spans="1:31" ht="15">
      <c r="A18" s="225"/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196"/>
      <c r="X18" s="196"/>
      <c r="Y18" s="107"/>
      <c r="Z18" s="107"/>
      <c r="AA18" s="107"/>
      <c r="AB18" s="107"/>
      <c r="AC18" s="107"/>
      <c r="AE18" s="209"/>
    </row>
    <row r="19" spans="1:31">
      <c r="W19" s="201"/>
      <c r="X19" s="201"/>
      <c r="Y19" s="107"/>
      <c r="Z19" s="107"/>
      <c r="AA19" s="107"/>
      <c r="AB19" s="107"/>
      <c r="AC19" s="107"/>
    </row>
    <row r="20" spans="1:31" ht="15.6">
      <c r="A20" s="226"/>
      <c r="Y20" s="107"/>
      <c r="Z20" s="107"/>
      <c r="AA20" s="107"/>
      <c r="AB20" s="107"/>
      <c r="AC20" s="107"/>
    </row>
    <row r="26" spans="1:31">
      <c r="E26" s="107"/>
      <c r="F26" s="107"/>
    </row>
    <row r="27" spans="1:31">
      <c r="E27" s="107"/>
      <c r="F27" s="107"/>
    </row>
    <row r="28" spans="1:31">
      <c r="E28" s="107"/>
      <c r="F28" s="107"/>
    </row>
    <row r="29" spans="1:31">
      <c r="E29" s="107"/>
      <c r="F29" s="107"/>
    </row>
    <row r="30" spans="1:31">
      <c r="E30" s="107"/>
      <c r="F30" s="107"/>
    </row>
    <row r="31" spans="1:31">
      <c r="E31" s="107"/>
      <c r="F31" s="107"/>
    </row>
    <row r="32" spans="1:31">
      <c r="E32" s="107"/>
      <c r="F32" s="107"/>
    </row>
    <row r="33" spans="1:6">
      <c r="E33" s="107"/>
      <c r="F33" s="107"/>
    </row>
    <row r="38" spans="1:6">
      <c r="A38" t="s">
        <v>292</v>
      </c>
    </row>
  </sheetData>
  <mergeCells count="79">
    <mergeCell ref="A1:V1"/>
    <mergeCell ref="U3:V4"/>
    <mergeCell ref="A3:A4"/>
    <mergeCell ref="M3:R3"/>
    <mergeCell ref="S3:T3"/>
    <mergeCell ref="B3:C3"/>
    <mergeCell ref="D3:E3"/>
    <mergeCell ref="F3:H3"/>
    <mergeCell ref="I3:L3"/>
    <mergeCell ref="I4:J4"/>
    <mergeCell ref="K4:L4"/>
    <mergeCell ref="O4:P4"/>
    <mergeCell ref="Q4:R4"/>
    <mergeCell ref="M4:N4"/>
    <mergeCell ref="I5:J5"/>
    <mergeCell ref="K5:L5"/>
    <mergeCell ref="M5:N5"/>
    <mergeCell ref="O5:P5"/>
    <mergeCell ref="Q5:R5"/>
    <mergeCell ref="I6:J6"/>
    <mergeCell ref="K6:L6"/>
    <mergeCell ref="M6:N6"/>
    <mergeCell ref="O6:P6"/>
    <mergeCell ref="Q6:R6"/>
    <mergeCell ref="I7:J7"/>
    <mergeCell ref="K7:L7"/>
    <mergeCell ref="M7:N7"/>
    <mergeCell ref="O7:P7"/>
    <mergeCell ref="Q7:R7"/>
    <mergeCell ref="I8:J8"/>
    <mergeCell ref="K8:L8"/>
    <mergeCell ref="M8:N8"/>
    <mergeCell ref="O8:P8"/>
    <mergeCell ref="Q8:R8"/>
    <mergeCell ref="I9:J9"/>
    <mergeCell ref="K9:L9"/>
    <mergeCell ref="M9:N9"/>
    <mergeCell ref="O9:P9"/>
    <mergeCell ref="Q9:R9"/>
    <mergeCell ref="I10:J10"/>
    <mergeCell ref="K10:L10"/>
    <mergeCell ref="M10:N10"/>
    <mergeCell ref="O10:P10"/>
    <mergeCell ref="Q10:R10"/>
    <mergeCell ref="I11:J11"/>
    <mergeCell ref="K11:L11"/>
    <mergeCell ref="M11:N11"/>
    <mergeCell ref="O11:P11"/>
    <mergeCell ref="Q11:R11"/>
    <mergeCell ref="I12:J12"/>
    <mergeCell ref="K12:L12"/>
    <mergeCell ref="M12:N12"/>
    <mergeCell ref="O12:P12"/>
    <mergeCell ref="Q12:R12"/>
    <mergeCell ref="I13:J13"/>
    <mergeCell ref="K13:L13"/>
    <mergeCell ref="M13:N13"/>
    <mergeCell ref="O13:P13"/>
    <mergeCell ref="Q13:R13"/>
    <mergeCell ref="I14:J14"/>
    <mergeCell ref="K14:L14"/>
    <mergeCell ref="M14:N14"/>
    <mergeCell ref="O14:P14"/>
    <mergeCell ref="Q14:R14"/>
    <mergeCell ref="I15:J15"/>
    <mergeCell ref="K15:L15"/>
    <mergeCell ref="M15:N15"/>
    <mergeCell ref="O15:P15"/>
    <mergeCell ref="Q15:R15"/>
    <mergeCell ref="I16:J16"/>
    <mergeCell ref="K16:L16"/>
    <mergeCell ref="M16:N16"/>
    <mergeCell ref="O16:P16"/>
    <mergeCell ref="Q16:R16"/>
    <mergeCell ref="I17:J17"/>
    <mergeCell ref="K17:L17"/>
    <mergeCell ref="M17:N17"/>
    <mergeCell ref="O17:P17"/>
    <mergeCell ref="Q17:R17"/>
  </mergeCells>
  <printOptions gridLines="1"/>
  <pageMargins left="0.7" right="0.7" top="0.75" bottom="0.75" header="0.5" footer="0.5"/>
  <pageSetup paperSize="9" orientation="landscape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O27"/>
  <sheetViews>
    <sheetView workbookViewId="0">
      <selection activeCell="Q1" sqref="Q1:AF1048576"/>
    </sheetView>
  </sheetViews>
  <sheetFormatPr defaultColWidth="11.44140625" defaultRowHeight="14.4"/>
  <cols>
    <col min="1" max="1" width="18.109375" customWidth="1"/>
    <col min="2" max="13" width="8.88671875" customWidth="1"/>
  </cols>
  <sheetData>
    <row r="1" spans="1:15" ht="15.6">
      <c r="A1" s="450" t="s">
        <v>573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</row>
    <row r="2" spans="1:15" ht="15.6">
      <c r="A2" s="227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1:15" ht="57.6">
      <c r="A3" s="229" t="s">
        <v>8</v>
      </c>
      <c r="B3" s="230" t="s">
        <v>574</v>
      </c>
      <c r="C3" s="230" t="s">
        <v>575</v>
      </c>
      <c r="D3" s="230" t="s">
        <v>576</v>
      </c>
      <c r="E3" s="230" t="s">
        <v>577</v>
      </c>
      <c r="F3" s="230" t="s">
        <v>578</v>
      </c>
      <c r="G3" s="230" t="s">
        <v>579</v>
      </c>
      <c r="H3" s="230" t="s">
        <v>580</v>
      </c>
      <c r="I3" s="230" t="s">
        <v>581</v>
      </c>
      <c r="J3" s="230" t="s">
        <v>582</v>
      </c>
      <c r="K3" s="230" t="s">
        <v>583</v>
      </c>
      <c r="L3" s="230" t="s">
        <v>584</v>
      </c>
      <c r="M3" s="230" t="s">
        <v>585</v>
      </c>
      <c r="N3" s="231" t="s">
        <v>586</v>
      </c>
      <c r="O3" s="231" t="s">
        <v>587</v>
      </c>
    </row>
    <row r="4" spans="1:15">
      <c r="A4" s="232" t="s">
        <v>13</v>
      </c>
      <c r="B4" s="233">
        <v>25.238508239375541</v>
      </c>
      <c r="C4" s="233">
        <v>14.633761728297721</v>
      </c>
      <c r="D4" s="233">
        <v>2.0539304580935109</v>
      </c>
      <c r="E4" s="233">
        <v>26.835133643459745</v>
      </c>
      <c r="F4" s="233">
        <v>8.7676417251438927</v>
      </c>
      <c r="G4" s="233">
        <v>2.6846960498304817</v>
      </c>
      <c r="H4" s="233">
        <v>8.5153354884491055</v>
      </c>
      <c r="I4" s="233">
        <v>2.5782543562248681</v>
      </c>
      <c r="J4" s="233">
        <v>1.6833556729480406</v>
      </c>
      <c r="K4" s="233">
        <v>1.3443191673894188</v>
      </c>
      <c r="L4" s="233">
        <v>0.60711188204683442</v>
      </c>
      <c r="M4" s="233">
        <v>5.0579515887408339</v>
      </c>
      <c r="N4" s="234">
        <v>25366</v>
      </c>
      <c r="O4" s="235">
        <v>98.044217687074834</v>
      </c>
    </row>
    <row r="5" spans="1:15">
      <c r="A5" s="232" t="s">
        <v>14</v>
      </c>
      <c r="B5" s="233">
        <v>26.740947075208915</v>
      </c>
      <c r="C5" s="233">
        <v>14.763231197771587</v>
      </c>
      <c r="D5" s="233">
        <v>0.83565459610027859</v>
      </c>
      <c r="E5" s="233">
        <v>26.601671309192199</v>
      </c>
      <c r="F5" s="233">
        <v>7.2423398328690807</v>
      </c>
      <c r="G5" s="233">
        <v>0.1392757660167131</v>
      </c>
      <c r="H5" s="233">
        <v>11.420612813370473</v>
      </c>
      <c r="I5" s="233">
        <v>2.6462395543175488</v>
      </c>
      <c r="J5" s="233">
        <v>1.6713091922005572</v>
      </c>
      <c r="K5" s="233">
        <v>1.392757660167131</v>
      </c>
      <c r="L5" s="233">
        <v>0.4178272980501393</v>
      </c>
      <c r="M5" s="233">
        <v>6.1281337047353759</v>
      </c>
      <c r="N5" s="234">
        <v>718</v>
      </c>
      <c r="O5" s="235">
        <v>98.356164383561634</v>
      </c>
    </row>
    <row r="6" spans="1:15">
      <c r="A6" s="232" t="s">
        <v>15</v>
      </c>
      <c r="B6" s="233">
        <v>24.058958595659579</v>
      </c>
      <c r="C6" s="233">
        <v>15.259610399229686</v>
      </c>
      <c r="D6" s="233">
        <v>2.565735871416932</v>
      </c>
      <c r="E6" s="233">
        <v>26.177320198503818</v>
      </c>
      <c r="F6" s="233">
        <v>9.5992889415598839</v>
      </c>
      <c r="G6" s="233">
        <v>1.1850974001925783</v>
      </c>
      <c r="H6" s="233">
        <v>10.957706836530628</v>
      </c>
      <c r="I6" s="233">
        <v>2.1968743056069924</v>
      </c>
      <c r="J6" s="233">
        <v>1.2710169617065403</v>
      </c>
      <c r="K6" s="233">
        <v>1.4828531219909635</v>
      </c>
      <c r="L6" s="233">
        <v>0.40737723131619885</v>
      </c>
      <c r="M6" s="233">
        <v>4.8381601362862003</v>
      </c>
      <c r="N6" s="234">
        <v>67505</v>
      </c>
      <c r="O6" s="235">
        <v>98.825889001127265</v>
      </c>
    </row>
    <row r="7" spans="1:15">
      <c r="A7" s="232" t="s">
        <v>68</v>
      </c>
      <c r="B7" s="233">
        <v>25.354609929078016</v>
      </c>
      <c r="C7" s="233">
        <v>13.416075650118204</v>
      </c>
      <c r="D7" s="233">
        <v>0.94562647754137119</v>
      </c>
      <c r="E7" s="233">
        <v>29.984239558707642</v>
      </c>
      <c r="F7" s="233">
        <v>8.3333333333333321</v>
      </c>
      <c r="G7" s="233">
        <v>1.1032308904649331</v>
      </c>
      <c r="H7" s="233">
        <v>11.938534278959811</v>
      </c>
      <c r="I7" s="233">
        <v>1.8912529550827424</v>
      </c>
      <c r="J7" s="233">
        <v>1.3987391646966114</v>
      </c>
      <c r="K7" s="233">
        <v>1.2017336485421592</v>
      </c>
      <c r="L7" s="233">
        <v>0.78802206461780921</v>
      </c>
      <c r="M7" s="233">
        <v>3.6446020488573678</v>
      </c>
      <c r="N7" s="234">
        <v>5076</v>
      </c>
      <c r="O7" s="235">
        <v>98.94736842105263</v>
      </c>
    </row>
    <row r="8" spans="1:15">
      <c r="A8" s="232" t="s">
        <v>69</v>
      </c>
      <c r="B8" s="233">
        <v>24.176954732510289</v>
      </c>
      <c r="C8" s="233">
        <v>15.560699588477366</v>
      </c>
      <c r="D8" s="233">
        <v>1.440329218106996</v>
      </c>
      <c r="E8" s="233">
        <v>28.780864197530864</v>
      </c>
      <c r="F8" s="233">
        <v>10.236625514403293</v>
      </c>
      <c r="G8" s="233">
        <v>1.0545267489711936</v>
      </c>
      <c r="H8" s="233">
        <v>8.8477366255144041</v>
      </c>
      <c r="I8" s="233">
        <v>2.211934156378601</v>
      </c>
      <c r="J8" s="233">
        <v>1.1574074074074074</v>
      </c>
      <c r="K8" s="233">
        <v>1.4146090534979423</v>
      </c>
      <c r="L8" s="233">
        <v>0.46296296296296291</v>
      </c>
      <c r="M8" s="233">
        <v>4.655349794238683</v>
      </c>
      <c r="N8" s="234">
        <v>3888</v>
      </c>
      <c r="O8" s="235">
        <v>98.555133079847906</v>
      </c>
    </row>
    <row r="9" spans="1:15">
      <c r="A9" s="232" t="s">
        <v>18</v>
      </c>
      <c r="B9" s="233">
        <v>24.22659451343489</v>
      </c>
      <c r="C9" s="233">
        <v>15.643279426944853</v>
      </c>
      <c r="D9" s="233">
        <v>2.2897181644718319</v>
      </c>
      <c r="E9" s="233">
        <v>26.96674903813069</v>
      </c>
      <c r="F9" s="233">
        <v>9.546748412524634</v>
      </c>
      <c r="G9" s="233">
        <v>1.3794613531858988</v>
      </c>
      <c r="H9" s="233">
        <v>9.9721605305139356</v>
      </c>
      <c r="I9" s="233">
        <v>2.3241264975444964</v>
      </c>
      <c r="J9" s="233">
        <v>1.4044855954205637</v>
      </c>
      <c r="K9" s="233">
        <v>1.3450530201132347</v>
      </c>
      <c r="L9" s="233">
        <v>0.35972348212330696</v>
      </c>
      <c r="M9" s="233">
        <v>4.541899965591667</v>
      </c>
      <c r="N9" s="234">
        <v>31976</v>
      </c>
      <c r="O9" s="235">
        <v>99.378283440579438</v>
      </c>
    </row>
    <row r="10" spans="1:15">
      <c r="A10" s="232" t="s">
        <v>19</v>
      </c>
      <c r="B10" s="233">
        <v>28.529363651235073</v>
      </c>
      <c r="C10" s="233">
        <v>15.360706690659251</v>
      </c>
      <c r="D10" s="233">
        <v>1.504989366922951</v>
      </c>
      <c r="E10" s="233">
        <v>28.823818092589566</v>
      </c>
      <c r="F10" s="233">
        <v>8.6209716996564705</v>
      </c>
      <c r="G10" s="233">
        <v>0.89972190413872066</v>
      </c>
      <c r="H10" s="233">
        <v>7.6721740552920012</v>
      </c>
      <c r="I10" s="233">
        <v>2.2084083101586782</v>
      </c>
      <c r="J10" s="233">
        <v>1.0633077048912154</v>
      </c>
      <c r="K10" s="233">
        <v>1.0305905447407167</v>
      </c>
      <c r="L10" s="233">
        <v>0.27809586127924096</v>
      </c>
      <c r="M10" s="233">
        <v>4.0078521184361202</v>
      </c>
      <c r="N10" s="234">
        <v>6113</v>
      </c>
      <c r="O10" s="235">
        <v>79.327796522190496</v>
      </c>
    </row>
    <row r="11" spans="1:15">
      <c r="A11" s="232" t="s">
        <v>20</v>
      </c>
      <c r="B11" s="233">
        <v>27.357187696170747</v>
      </c>
      <c r="C11" s="233">
        <v>13.684871311989957</v>
      </c>
      <c r="D11" s="233">
        <v>4.0301318267419965</v>
      </c>
      <c r="E11" s="233">
        <v>24.733207784055242</v>
      </c>
      <c r="F11" s="233">
        <v>7.7715003138731946</v>
      </c>
      <c r="G11" s="233">
        <v>1.4689265536723164</v>
      </c>
      <c r="H11" s="233">
        <v>10.659133709981168</v>
      </c>
      <c r="I11" s="233">
        <v>2.310106716886378</v>
      </c>
      <c r="J11" s="233">
        <v>1.2429378531073447</v>
      </c>
      <c r="K11" s="233">
        <v>1.4689265536723164</v>
      </c>
      <c r="L11" s="233">
        <v>0.37664783427495291</v>
      </c>
      <c r="M11" s="233">
        <v>4.8964218455743875</v>
      </c>
      <c r="N11" s="234">
        <v>7965</v>
      </c>
      <c r="O11" s="235">
        <v>97.958430697331195</v>
      </c>
    </row>
    <row r="12" spans="1:15">
      <c r="A12" s="232" t="s">
        <v>21</v>
      </c>
      <c r="B12" s="233">
        <v>25.105137435655887</v>
      </c>
      <c r="C12" s="233">
        <v>15.910237862934428</v>
      </c>
      <c r="D12" s="233">
        <v>2.7958146889614106</v>
      </c>
      <c r="E12" s="233">
        <v>25.902499747670156</v>
      </c>
      <c r="F12" s="233">
        <v>9.1040608283147737</v>
      </c>
      <c r="G12" s="233">
        <v>1.3121151969854994</v>
      </c>
      <c r="H12" s="233">
        <v>9.9081519362110146</v>
      </c>
      <c r="I12" s="233">
        <v>2.1027487131177875</v>
      </c>
      <c r="J12" s="233">
        <v>1.228005248460788</v>
      </c>
      <c r="K12" s="233">
        <v>1.4601487063889917</v>
      </c>
      <c r="L12" s="233">
        <v>0.60222723143693435</v>
      </c>
      <c r="M12" s="233">
        <v>4.568852403862329</v>
      </c>
      <c r="N12" s="234">
        <v>29723</v>
      </c>
      <c r="O12" s="235">
        <v>99.371468690448324</v>
      </c>
    </row>
    <row r="13" spans="1:15">
      <c r="A13" s="232" t="s">
        <v>22</v>
      </c>
      <c r="B13" s="233">
        <v>25.261827374503433</v>
      </c>
      <c r="C13" s="233">
        <v>14.74810400866739</v>
      </c>
      <c r="D13" s="233">
        <v>1.8282773564463703</v>
      </c>
      <c r="E13" s="233">
        <v>27.627302275189596</v>
      </c>
      <c r="F13" s="233">
        <v>9.1955579631635977</v>
      </c>
      <c r="G13" s="233">
        <v>1.1646803900325027</v>
      </c>
      <c r="H13" s="233">
        <v>9.4257854821235103</v>
      </c>
      <c r="I13" s="233">
        <v>2.4557602022390754</v>
      </c>
      <c r="J13" s="233">
        <v>1.4806789454676779</v>
      </c>
      <c r="K13" s="233">
        <v>1.6251354279523293</v>
      </c>
      <c r="L13" s="233">
        <v>0.70422535211267612</v>
      </c>
      <c r="M13" s="233">
        <v>4.4826652221018417</v>
      </c>
      <c r="N13" s="234">
        <v>22152</v>
      </c>
      <c r="O13" s="235">
        <v>97.504291562128614</v>
      </c>
    </row>
    <row r="14" spans="1:15">
      <c r="A14" s="232" t="s">
        <v>23</v>
      </c>
      <c r="B14" s="233">
        <v>31.575064551825893</v>
      </c>
      <c r="C14" s="233">
        <v>16.13795647362597</v>
      </c>
      <c r="D14" s="233">
        <v>4.9981556621173002</v>
      </c>
      <c r="E14" s="233">
        <v>23.496864625599407</v>
      </c>
      <c r="F14" s="233">
        <v>6.5842862412393952</v>
      </c>
      <c r="G14" s="233">
        <v>1.0881593507930654</v>
      </c>
      <c r="H14" s="233">
        <v>6.5473994835853935</v>
      </c>
      <c r="I14" s="233">
        <v>2.194762080413132</v>
      </c>
      <c r="J14" s="233">
        <v>1.069715971966064</v>
      </c>
      <c r="K14" s="233">
        <v>1.3463666543710808</v>
      </c>
      <c r="L14" s="233">
        <v>0.31353744005901879</v>
      </c>
      <c r="M14" s="233">
        <v>4.6477314644042789</v>
      </c>
      <c r="N14" s="234">
        <v>5422</v>
      </c>
      <c r="O14" s="235">
        <v>97.65850144092218</v>
      </c>
    </row>
    <row r="15" spans="1:15">
      <c r="A15" s="232" t="s">
        <v>24</v>
      </c>
      <c r="B15" s="233">
        <v>24.632875414495501</v>
      </c>
      <c r="C15" s="233">
        <v>16.31927996210327</v>
      </c>
      <c r="D15" s="233">
        <v>5.02131691141639</v>
      </c>
      <c r="E15" s="233">
        <v>24.834201800094739</v>
      </c>
      <c r="F15" s="233">
        <v>8.337280909521553</v>
      </c>
      <c r="G15" s="233">
        <v>1.5869256276646138</v>
      </c>
      <c r="H15" s="233">
        <v>9.3675982946470864</v>
      </c>
      <c r="I15" s="233">
        <v>2.0369493131217431</v>
      </c>
      <c r="J15" s="233">
        <v>1.4329701563240169</v>
      </c>
      <c r="K15" s="233">
        <v>1.4092846991946943</v>
      </c>
      <c r="L15" s="233">
        <v>0.47370914258645197</v>
      </c>
      <c r="M15" s="233">
        <v>4.5476077688299386</v>
      </c>
      <c r="N15" s="234">
        <v>8444</v>
      </c>
      <c r="O15" s="235">
        <v>96.834862385321102</v>
      </c>
    </row>
    <row r="16" spans="1:15">
      <c r="A16" s="232" t="s">
        <v>25</v>
      </c>
      <c r="B16" s="236"/>
      <c r="C16" s="236"/>
      <c r="D16" s="233"/>
      <c r="E16" s="236"/>
      <c r="F16" s="236"/>
      <c r="G16" s="233"/>
      <c r="H16" s="236"/>
      <c r="I16" s="233"/>
      <c r="J16" s="233"/>
      <c r="K16" s="233"/>
      <c r="L16" s="233"/>
      <c r="M16" s="233"/>
      <c r="N16" s="234"/>
      <c r="O16" s="235"/>
    </row>
    <row r="17" spans="1:15">
      <c r="A17" s="232" t="s">
        <v>26</v>
      </c>
      <c r="B17" s="233">
        <v>22.803970223325063</v>
      </c>
      <c r="C17" s="233">
        <v>16.923076923076923</v>
      </c>
      <c r="D17" s="233">
        <v>4.354838709677419</v>
      </c>
      <c r="E17" s="233">
        <v>23.498759305210918</v>
      </c>
      <c r="F17" s="233">
        <v>9.1191066997518604</v>
      </c>
      <c r="G17" s="233">
        <v>1.6997518610421838</v>
      </c>
      <c r="H17" s="233">
        <v>11.538461538461538</v>
      </c>
      <c r="I17" s="233">
        <v>2.0719602977667493</v>
      </c>
      <c r="J17" s="233">
        <v>1.240694789081886</v>
      </c>
      <c r="K17" s="233">
        <v>1.4640198511166254</v>
      </c>
      <c r="L17" s="233">
        <v>0.57071960297766755</v>
      </c>
      <c r="M17" s="233">
        <v>4.7146401985111659</v>
      </c>
      <c r="N17" s="234">
        <v>8060</v>
      </c>
      <c r="O17" s="235">
        <v>98.412698412698404</v>
      </c>
    </row>
    <row r="18" spans="1:15">
      <c r="A18" s="232" t="s">
        <v>27</v>
      </c>
      <c r="B18" s="233">
        <v>25.621703089675961</v>
      </c>
      <c r="C18" s="233">
        <v>13.489073097211756</v>
      </c>
      <c r="D18" s="233">
        <v>4.5968349660889221</v>
      </c>
      <c r="E18" s="233">
        <v>23.360964581763376</v>
      </c>
      <c r="F18" s="233">
        <v>7.5357950263752835</v>
      </c>
      <c r="G18" s="233">
        <v>1.8085908063300677</v>
      </c>
      <c r="H18" s="233">
        <v>13.564431047475509</v>
      </c>
      <c r="I18" s="233">
        <v>2.6375282592313489</v>
      </c>
      <c r="J18" s="233">
        <v>1.1303692539562924</v>
      </c>
      <c r="K18" s="233">
        <v>1.0550113036925395</v>
      </c>
      <c r="L18" s="233">
        <v>0.22607385079125847</v>
      </c>
      <c r="M18" s="233">
        <v>4.9736247174076871</v>
      </c>
      <c r="N18" s="234">
        <v>1327</v>
      </c>
      <c r="O18" s="235">
        <v>100</v>
      </c>
    </row>
    <row r="19" spans="1:15">
      <c r="A19" s="232" t="s">
        <v>28</v>
      </c>
      <c r="B19" s="233">
        <v>25.729343998507499</v>
      </c>
      <c r="C19" s="233">
        <v>7.0520743452811274</v>
      </c>
      <c r="D19" s="233">
        <v>11.541242041929992</v>
      </c>
      <c r="E19" s="233">
        <v>21.326461603040975</v>
      </c>
      <c r="F19" s="233">
        <v>3.4863925748000275</v>
      </c>
      <c r="G19" s="233">
        <v>2.2877264989156036</v>
      </c>
      <c r="H19" s="233">
        <v>19.39553648469019</v>
      </c>
      <c r="I19" s="233">
        <v>2.0102143140318556</v>
      </c>
      <c r="J19" s="233">
        <v>1.1007205988666309</v>
      </c>
      <c r="K19" s="233">
        <v>1.5927800191226884</v>
      </c>
      <c r="L19" s="233">
        <v>0.33814509922809632</v>
      </c>
      <c r="M19" s="233">
        <v>4.1393624215853171</v>
      </c>
      <c r="N19" s="234">
        <v>42881</v>
      </c>
      <c r="O19" s="235">
        <v>99.937074671389951</v>
      </c>
    </row>
    <row r="20" spans="1:15">
      <c r="A20" s="232" t="s">
        <v>29</v>
      </c>
      <c r="B20" s="233">
        <v>24.426178660049626</v>
      </c>
      <c r="C20" s="233">
        <v>13.736817617866004</v>
      </c>
      <c r="D20" s="233">
        <v>3.5359801488833749</v>
      </c>
      <c r="E20" s="233">
        <v>23.883374689826304</v>
      </c>
      <c r="F20" s="233">
        <v>6.300403225806452</v>
      </c>
      <c r="G20" s="233">
        <v>1.3027295285359801</v>
      </c>
      <c r="H20" s="233">
        <v>15.714174937965261</v>
      </c>
      <c r="I20" s="233">
        <v>2.2565136476426799</v>
      </c>
      <c r="J20" s="233">
        <v>1.4849565756823822</v>
      </c>
      <c r="K20" s="233">
        <v>1.7059553349875931</v>
      </c>
      <c r="L20" s="233">
        <v>0.53892679900744411</v>
      </c>
      <c r="M20" s="233">
        <v>5.1139888337468982</v>
      </c>
      <c r="N20" s="234">
        <v>25792</v>
      </c>
      <c r="O20" s="235">
        <v>98.277701569882638</v>
      </c>
    </row>
    <row r="21" spans="1:15">
      <c r="A21" s="232" t="s">
        <v>30</v>
      </c>
      <c r="B21" s="233">
        <v>23.734873487348736</v>
      </c>
      <c r="C21" s="233">
        <v>14.76897689768977</v>
      </c>
      <c r="D21" s="233">
        <v>2.3377337733773378</v>
      </c>
      <c r="E21" s="233">
        <v>28.052805280528055</v>
      </c>
      <c r="F21" s="233">
        <v>6.5456545654565463</v>
      </c>
      <c r="G21" s="233">
        <v>0.85258525852585265</v>
      </c>
      <c r="H21" s="233">
        <v>14.961496149614961</v>
      </c>
      <c r="I21" s="233">
        <v>1.8426842684268425</v>
      </c>
      <c r="J21" s="233">
        <v>1.21012101210121</v>
      </c>
      <c r="K21" s="233">
        <v>1.0726072607260726</v>
      </c>
      <c r="L21" s="233">
        <v>0.30253025302530251</v>
      </c>
      <c r="M21" s="233">
        <v>4.3179317931793175</v>
      </c>
      <c r="N21" s="234">
        <v>3636</v>
      </c>
      <c r="O21" s="235">
        <v>100</v>
      </c>
    </row>
    <row r="22" spans="1:15">
      <c r="A22" s="232" t="s">
        <v>31</v>
      </c>
      <c r="B22" s="233">
        <v>24.326069410815172</v>
      </c>
      <c r="C22" s="233">
        <v>11.78369652945924</v>
      </c>
      <c r="D22" s="233">
        <v>4.1888619854721556</v>
      </c>
      <c r="E22" s="233">
        <v>25.746569814366428</v>
      </c>
      <c r="F22" s="233">
        <v>6.7554479418886206</v>
      </c>
      <c r="G22" s="233">
        <v>1.8966908797417272</v>
      </c>
      <c r="H22" s="233">
        <v>14.608555286521389</v>
      </c>
      <c r="I22" s="233">
        <v>2.1468926553672314</v>
      </c>
      <c r="J22" s="233">
        <v>1.6222760290556901</v>
      </c>
      <c r="K22" s="233">
        <v>1.4285714285714286</v>
      </c>
      <c r="L22" s="233">
        <v>0.37126715092816787</v>
      </c>
      <c r="M22" s="233">
        <v>5.125100887812752</v>
      </c>
      <c r="N22" s="234">
        <v>12390</v>
      </c>
      <c r="O22" s="235">
        <v>99.654146223759355</v>
      </c>
    </row>
    <row r="23" spans="1:15">
      <c r="A23" s="232" t="s">
        <v>32</v>
      </c>
      <c r="B23" s="233">
        <v>23.626450440374668</v>
      </c>
      <c r="C23" s="233">
        <v>14.746260310359292</v>
      </c>
      <c r="D23" s="233">
        <v>6.0142597511533618</v>
      </c>
      <c r="E23" s="233">
        <v>23.746679714804976</v>
      </c>
      <c r="F23" s="233">
        <v>7.3759261848175592</v>
      </c>
      <c r="G23" s="233">
        <v>0.91150566196001681</v>
      </c>
      <c r="H23" s="233">
        <v>12.173913043478262</v>
      </c>
      <c r="I23" s="233">
        <v>2.2815601845379558</v>
      </c>
      <c r="J23" s="233">
        <v>1.3728505522158536</v>
      </c>
      <c r="K23" s="233">
        <v>1.915280301971201</v>
      </c>
      <c r="L23" s="233">
        <v>0.63190269816860056</v>
      </c>
      <c r="M23" s="233">
        <v>5.2034111561582552</v>
      </c>
      <c r="N23" s="234">
        <v>35765</v>
      </c>
      <c r="O23" s="235">
        <v>97.702562421460954</v>
      </c>
    </row>
    <row r="24" spans="1:15">
      <c r="A24" s="232" t="s">
        <v>33</v>
      </c>
      <c r="B24" s="233">
        <v>21.996701763288087</v>
      </c>
      <c r="C24" s="233">
        <v>23.404795128758089</v>
      </c>
      <c r="D24" s="233">
        <v>8.8798680705315242E-2</v>
      </c>
      <c r="E24" s="233">
        <v>20.284155778257009</v>
      </c>
      <c r="F24" s="233">
        <v>11.125206139794495</v>
      </c>
      <c r="G24" s="233">
        <v>2.5371051630090066E-2</v>
      </c>
      <c r="H24" s="233">
        <v>10.884181149308638</v>
      </c>
      <c r="I24" s="233">
        <v>2.9176709374603575</v>
      </c>
      <c r="J24" s="233">
        <v>1.2812381073195485</v>
      </c>
      <c r="K24" s="233">
        <v>1.4080933654699987</v>
      </c>
      <c r="L24" s="233">
        <v>0.5454776100469364</v>
      </c>
      <c r="M24" s="233">
        <v>6.0383102879614361</v>
      </c>
      <c r="N24" s="234">
        <v>7883</v>
      </c>
      <c r="O24" s="235">
        <v>99.923944733172775</v>
      </c>
    </row>
    <row r="25" spans="1:15">
      <c r="A25" s="237" t="s">
        <v>51</v>
      </c>
      <c r="B25" s="238">
        <v>24.753816658382448</v>
      </c>
      <c r="C25" s="238">
        <v>14.175956827380528</v>
      </c>
      <c r="D25" s="238">
        <v>4.1110558829794783</v>
      </c>
      <c r="E25" s="238">
        <v>25.183270609955265</v>
      </c>
      <c r="F25" s="238">
        <v>7.9880707235674215</v>
      </c>
      <c r="G25" s="238">
        <v>1.4499751473407656</v>
      </c>
      <c r="H25" s="238">
        <v>12.020166157778881</v>
      </c>
      <c r="I25" s="238">
        <v>2.2395796350209474</v>
      </c>
      <c r="J25" s="238">
        <v>1.3363629908400199</v>
      </c>
      <c r="K25" s="238">
        <v>1.5141660157636867</v>
      </c>
      <c r="L25" s="238">
        <v>0.4837037563019243</v>
      </c>
      <c r="M25" s="238">
        <v>4.7438755946886317</v>
      </c>
      <c r="N25" s="239">
        <v>352082</v>
      </c>
      <c r="O25" s="240">
        <v>98.310645724258293</v>
      </c>
    </row>
    <row r="27" spans="1:15">
      <c r="O27" s="55">
        <f>100-O25</f>
        <v>1.6893542757417066</v>
      </c>
    </row>
  </sheetData>
  <mergeCells count="1">
    <mergeCell ref="A1:O1"/>
  </mergeCells>
  <printOptions gridLines="1"/>
  <pageMargins left="0.7" right="0.7" top="0.75" bottom="0.75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3"/>
  <sheetViews>
    <sheetView zoomScaleNormal="100" workbookViewId="0">
      <selection activeCell="T28" sqref="T28"/>
    </sheetView>
  </sheetViews>
  <sheetFormatPr defaultColWidth="8.88671875" defaultRowHeight="14.4"/>
  <cols>
    <col min="1" max="1" width="19.33203125" customWidth="1"/>
  </cols>
  <sheetData>
    <row r="1" spans="1:12" ht="24" customHeight="1">
      <c r="A1" s="346" t="s">
        <v>84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</row>
    <row r="3" spans="1:12" ht="16.5" customHeight="1">
      <c r="A3" s="38" t="s">
        <v>8</v>
      </c>
      <c r="B3" s="73" t="s">
        <v>79</v>
      </c>
      <c r="C3" s="73" t="s">
        <v>80</v>
      </c>
      <c r="D3" s="73" t="s">
        <v>81</v>
      </c>
      <c r="E3" s="73" t="s">
        <v>82</v>
      </c>
      <c r="F3" s="73" t="s">
        <v>83</v>
      </c>
      <c r="G3" s="38" t="s">
        <v>34</v>
      </c>
      <c r="H3" s="73" t="s">
        <v>79</v>
      </c>
      <c r="I3" s="73" t="s">
        <v>80</v>
      </c>
      <c r="J3" s="73" t="s">
        <v>81</v>
      </c>
      <c r="K3" s="73" t="s">
        <v>82</v>
      </c>
      <c r="L3" s="73" t="s">
        <v>83</v>
      </c>
    </row>
    <row r="4" spans="1:12">
      <c r="A4" s="17" t="s">
        <v>13</v>
      </c>
      <c r="B4" s="5">
        <v>6</v>
      </c>
      <c r="C4" s="5">
        <v>9</v>
      </c>
      <c r="D4" s="5">
        <v>4</v>
      </c>
      <c r="E4" s="5">
        <v>6</v>
      </c>
      <c r="F4" s="5">
        <v>1</v>
      </c>
      <c r="G4" s="5">
        <v>26</v>
      </c>
      <c r="H4" s="74">
        <f t="shared" ref="H4:H25" si="0">B4/$G4</f>
        <v>0.23076923076923078</v>
      </c>
      <c r="I4" s="74">
        <f t="shared" ref="I4:L19" si="1">C4/$G4</f>
        <v>0.34615384615384615</v>
      </c>
      <c r="J4" s="74">
        <f t="shared" si="1"/>
        <v>0.15384615384615385</v>
      </c>
      <c r="K4" s="74">
        <f t="shared" si="1"/>
        <v>0.23076923076923078</v>
      </c>
      <c r="L4" s="74">
        <f t="shared" si="1"/>
        <v>3.8461538461538464E-2</v>
      </c>
    </row>
    <row r="5" spans="1:12">
      <c r="A5" s="17" t="s">
        <v>14</v>
      </c>
      <c r="B5" s="5"/>
      <c r="C5" s="5">
        <v>1</v>
      </c>
      <c r="D5" s="5"/>
      <c r="E5" s="5"/>
      <c r="F5" s="5"/>
      <c r="G5" s="5">
        <v>1</v>
      </c>
      <c r="H5" s="74">
        <f t="shared" si="0"/>
        <v>0</v>
      </c>
      <c r="I5" s="74">
        <f t="shared" si="1"/>
        <v>1</v>
      </c>
      <c r="J5" s="74">
        <f t="shared" si="1"/>
        <v>0</v>
      </c>
      <c r="K5" s="74">
        <f t="shared" si="1"/>
        <v>0</v>
      </c>
      <c r="L5" s="74">
        <f t="shared" si="1"/>
        <v>0</v>
      </c>
    </row>
    <row r="6" spans="1:12">
      <c r="A6" s="17" t="s">
        <v>15</v>
      </c>
      <c r="B6" s="5">
        <v>10</v>
      </c>
      <c r="C6" s="5">
        <v>16</v>
      </c>
      <c r="D6" s="5">
        <v>4</v>
      </c>
      <c r="E6" s="5">
        <v>19</v>
      </c>
      <c r="F6" s="5">
        <v>6</v>
      </c>
      <c r="G6" s="5">
        <v>55</v>
      </c>
      <c r="H6" s="74">
        <f t="shared" si="0"/>
        <v>0.18181818181818182</v>
      </c>
      <c r="I6" s="74">
        <f t="shared" si="1"/>
        <v>0.29090909090909089</v>
      </c>
      <c r="J6" s="74">
        <f t="shared" si="1"/>
        <v>7.2727272727272724E-2</v>
      </c>
      <c r="K6" s="74">
        <f t="shared" si="1"/>
        <v>0.34545454545454546</v>
      </c>
      <c r="L6" s="74">
        <f t="shared" si="1"/>
        <v>0.10909090909090909</v>
      </c>
    </row>
    <row r="7" spans="1:12">
      <c r="A7" s="17" t="s">
        <v>68</v>
      </c>
      <c r="B7" s="5">
        <v>1</v>
      </c>
      <c r="C7" s="5"/>
      <c r="D7" s="5">
        <v>1</v>
      </c>
      <c r="E7" s="5">
        <v>3</v>
      </c>
      <c r="F7" s="5"/>
      <c r="G7" s="5">
        <v>5</v>
      </c>
      <c r="H7" s="74">
        <f t="shared" si="0"/>
        <v>0.2</v>
      </c>
      <c r="I7" s="74">
        <f t="shared" si="1"/>
        <v>0</v>
      </c>
      <c r="J7" s="74">
        <f t="shared" si="1"/>
        <v>0.2</v>
      </c>
      <c r="K7" s="74">
        <f t="shared" si="1"/>
        <v>0.6</v>
      </c>
      <c r="L7" s="74">
        <f t="shared" si="1"/>
        <v>0</v>
      </c>
    </row>
    <row r="8" spans="1:12">
      <c r="A8" s="17" t="s">
        <v>69</v>
      </c>
      <c r="B8" s="5">
        <v>2</v>
      </c>
      <c r="C8" s="5"/>
      <c r="D8" s="5"/>
      <c r="E8" s="5">
        <v>1</v>
      </c>
      <c r="F8" s="5">
        <v>1</v>
      </c>
      <c r="G8" s="5">
        <v>4</v>
      </c>
      <c r="H8" s="74">
        <f t="shared" si="0"/>
        <v>0.5</v>
      </c>
      <c r="I8" s="74">
        <f t="shared" si="1"/>
        <v>0</v>
      </c>
      <c r="J8" s="74">
        <f t="shared" si="1"/>
        <v>0</v>
      </c>
      <c r="K8" s="74">
        <f t="shared" si="1"/>
        <v>0.25</v>
      </c>
      <c r="L8" s="74">
        <f t="shared" si="1"/>
        <v>0.25</v>
      </c>
    </row>
    <row r="9" spans="1:12">
      <c r="A9" s="17" t="s">
        <v>18</v>
      </c>
      <c r="B9" s="5">
        <v>6</v>
      </c>
      <c r="C9" s="5">
        <v>10</v>
      </c>
      <c r="D9" s="5">
        <v>5</v>
      </c>
      <c r="E9" s="5">
        <v>10</v>
      </c>
      <c r="F9" s="5">
        <v>1</v>
      </c>
      <c r="G9" s="5">
        <v>32</v>
      </c>
      <c r="H9" s="74">
        <f t="shared" si="0"/>
        <v>0.1875</v>
      </c>
      <c r="I9" s="74">
        <f t="shared" si="1"/>
        <v>0.3125</v>
      </c>
      <c r="J9" s="74">
        <f t="shared" si="1"/>
        <v>0.15625</v>
      </c>
      <c r="K9" s="74">
        <f t="shared" si="1"/>
        <v>0.3125</v>
      </c>
      <c r="L9" s="74">
        <f t="shared" si="1"/>
        <v>3.125E-2</v>
      </c>
    </row>
    <row r="10" spans="1:12">
      <c r="A10" s="17" t="s">
        <v>629</v>
      </c>
      <c r="B10" s="5">
        <v>4</v>
      </c>
      <c r="C10" s="5">
        <v>4</v>
      </c>
      <c r="D10" s="5"/>
      <c r="E10" s="5">
        <v>2</v>
      </c>
      <c r="F10" s="5"/>
      <c r="G10" s="5">
        <v>10</v>
      </c>
      <c r="H10" s="74">
        <f t="shared" si="0"/>
        <v>0.4</v>
      </c>
      <c r="I10" s="74">
        <f t="shared" si="1"/>
        <v>0.4</v>
      </c>
      <c r="J10" s="74">
        <f t="shared" si="1"/>
        <v>0</v>
      </c>
      <c r="K10" s="74">
        <f t="shared" si="1"/>
        <v>0.2</v>
      </c>
      <c r="L10" s="74">
        <f t="shared" si="1"/>
        <v>0</v>
      </c>
    </row>
    <row r="11" spans="1:12">
      <c r="A11" s="17" t="s">
        <v>20</v>
      </c>
      <c r="B11" s="5">
        <v>2</v>
      </c>
      <c r="C11" s="5">
        <v>4</v>
      </c>
      <c r="D11" s="5">
        <v>1</v>
      </c>
      <c r="E11" s="5">
        <v>3</v>
      </c>
      <c r="F11" s="5"/>
      <c r="G11" s="5">
        <v>10</v>
      </c>
      <c r="H11" s="74">
        <f t="shared" si="0"/>
        <v>0.2</v>
      </c>
      <c r="I11" s="74">
        <f t="shared" si="1"/>
        <v>0.4</v>
      </c>
      <c r="J11" s="74">
        <f t="shared" si="1"/>
        <v>0.1</v>
      </c>
      <c r="K11" s="74">
        <f t="shared" si="1"/>
        <v>0.3</v>
      </c>
      <c r="L11" s="74">
        <f t="shared" si="1"/>
        <v>0</v>
      </c>
    </row>
    <row r="12" spans="1:12">
      <c r="A12" s="17" t="s">
        <v>21</v>
      </c>
      <c r="B12" s="5">
        <v>3</v>
      </c>
      <c r="C12" s="5">
        <v>2</v>
      </c>
      <c r="D12" s="5">
        <v>4</v>
      </c>
      <c r="E12" s="5">
        <v>7</v>
      </c>
      <c r="F12" s="5">
        <v>4</v>
      </c>
      <c r="G12" s="5">
        <v>20</v>
      </c>
      <c r="H12" s="74">
        <f t="shared" si="0"/>
        <v>0.15</v>
      </c>
      <c r="I12" s="74">
        <f t="shared" si="1"/>
        <v>0.1</v>
      </c>
      <c r="J12" s="74">
        <f t="shared" si="1"/>
        <v>0.2</v>
      </c>
      <c r="K12" s="74">
        <f t="shared" si="1"/>
        <v>0.35</v>
      </c>
      <c r="L12" s="74">
        <f t="shared" si="1"/>
        <v>0.2</v>
      </c>
    </row>
    <row r="13" spans="1:12">
      <c r="A13" s="17" t="s">
        <v>22</v>
      </c>
      <c r="B13" s="5">
        <v>5</v>
      </c>
      <c r="C13" s="5">
        <v>4</v>
      </c>
      <c r="D13" s="5">
        <v>7</v>
      </c>
      <c r="E13" s="5">
        <v>7</v>
      </c>
      <c r="F13" s="5">
        <v>1</v>
      </c>
      <c r="G13" s="5">
        <v>24</v>
      </c>
      <c r="H13" s="74">
        <f t="shared" si="0"/>
        <v>0.20833333333333334</v>
      </c>
      <c r="I13" s="74">
        <f t="shared" si="1"/>
        <v>0.16666666666666666</v>
      </c>
      <c r="J13" s="74">
        <f t="shared" si="1"/>
        <v>0.29166666666666669</v>
      </c>
      <c r="K13" s="74">
        <f t="shared" si="1"/>
        <v>0.29166666666666669</v>
      </c>
      <c r="L13" s="74">
        <f t="shared" si="1"/>
        <v>4.1666666666666664E-2</v>
      </c>
    </row>
    <row r="14" spans="1:12">
      <c r="A14" s="17" t="s">
        <v>23</v>
      </c>
      <c r="B14" s="5">
        <v>1</v>
      </c>
      <c r="C14" s="5">
        <v>2</v>
      </c>
      <c r="D14" s="5"/>
      <c r="E14" s="5">
        <v>3</v>
      </c>
      <c r="F14" s="5"/>
      <c r="G14" s="5">
        <v>6</v>
      </c>
      <c r="H14" s="74">
        <f t="shared" si="0"/>
        <v>0.16666666666666666</v>
      </c>
      <c r="I14" s="74">
        <f t="shared" si="1"/>
        <v>0.33333333333333331</v>
      </c>
      <c r="J14" s="74">
        <f t="shared" si="1"/>
        <v>0</v>
      </c>
      <c r="K14" s="74">
        <f t="shared" si="1"/>
        <v>0.5</v>
      </c>
      <c r="L14" s="74">
        <f t="shared" si="1"/>
        <v>0</v>
      </c>
    </row>
    <row r="15" spans="1:12">
      <c r="A15" s="17" t="s">
        <v>24</v>
      </c>
      <c r="B15" s="5">
        <v>1</v>
      </c>
      <c r="C15" s="5">
        <v>6</v>
      </c>
      <c r="D15" s="5">
        <v>1</v>
      </c>
      <c r="E15" s="5">
        <v>3</v>
      </c>
      <c r="F15" s="5"/>
      <c r="G15" s="5">
        <v>11</v>
      </c>
      <c r="H15" s="74">
        <f t="shared" si="0"/>
        <v>9.0909090909090912E-2</v>
      </c>
      <c r="I15" s="74">
        <f t="shared" si="1"/>
        <v>0.54545454545454541</v>
      </c>
      <c r="J15" s="74">
        <f t="shared" si="1"/>
        <v>9.0909090909090912E-2</v>
      </c>
      <c r="K15" s="74">
        <f t="shared" si="1"/>
        <v>0.27272727272727271</v>
      </c>
      <c r="L15" s="74">
        <f t="shared" si="1"/>
        <v>0</v>
      </c>
    </row>
    <row r="16" spans="1:12">
      <c r="A16" s="17" t="s">
        <v>25</v>
      </c>
      <c r="B16" s="5">
        <v>11</v>
      </c>
      <c r="C16" s="5">
        <v>4</v>
      </c>
      <c r="D16" s="5">
        <v>8</v>
      </c>
      <c r="E16" s="5">
        <v>6</v>
      </c>
      <c r="F16" s="5">
        <v>4</v>
      </c>
      <c r="G16" s="5">
        <v>33</v>
      </c>
      <c r="H16" s="74">
        <f t="shared" si="0"/>
        <v>0.33333333333333331</v>
      </c>
      <c r="I16" s="74">
        <f t="shared" si="1"/>
        <v>0.12121212121212122</v>
      </c>
      <c r="J16" s="74">
        <f t="shared" si="1"/>
        <v>0.24242424242424243</v>
      </c>
      <c r="K16" s="74">
        <f t="shared" si="1"/>
        <v>0.18181818181818182</v>
      </c>
      <c r="L16" s="74">
        <f t="shared" si="1"/>
        <v>0.12121212121212122</v>
      </c>
    </row>
    <row r="17" spans="1:12">
      <c r="A17" s="17" t="s">
        <v>26</v>
      </c>
      <c r="B17" s="5">
        <v>2</v>
      </c>
      <c r="C17" s="5">
        <v>5</v>
      </c>
      <c r="D17" s="5"/>
      <c r="E17" s="5">
        <v>2</v>
      </c>
      <c r="F17" s="5"/>
      <c r="G17" s="5">
        <v>9</v>
      </c>
      <c r="H17" s="74">
        <f t="shared" si="0"/>
        <v>0.22222222222222221</v>
      </c>
      <c r="I17" s="74">
        <f t="shared" si="1"/>
        <v>0.55555555555555558</v>
      </c>
      <c r="J17" s="74">
        <f t="shared" si="1"/>
        <v>0</v>
      </c>
      <c r="K17" s="74">
        <f t="shared" si="1"/>
        <v>0.22222222222222221</v>
      </c>
      <c r="L17" s="74">
        <f t="shared" si="1"/>
        <v>0</v>
      </c>
    </row>
    <row r="18" spans="1:12">
      <c r="A18" s="17" t="s">
        <v>27</v>
      </c>
      <c r="B18" s="5">
        <v>2</v>
      </c>
      <c r="C18" s="5">
        <v>1</v>
      </c>
      <c r="D18" s="5"/>
      <c r="E18" s="5"/>
      <c r="F18" s="5"/>
      <c r="G18" s="5">
        <v>3</v>
      </c>
      <c r="H18" s="74">
        <f t="shared" si="0"/>
        <v>0.66666666666666663</v>
      </c>
      <c r="I18" s="74">
        <f t="shared" si="1"/>
        <v>0.33333333333333331</v>
      </c>
      <c r="J18" s="74">
        <f t="shared" si="1"/>
        <v>0</v>
      </c>
      <c r="K18" s="74">
        <f t="shared" si="1"/>
        <v>0</v>
      </c>
      <c r="L18" s="74">
        <f t="shared" si="1"/>
        <v>0</v>
      </c>
    </row>
    <row r="19" spans="1:12">
      <c r="A19" s="17" t="s">
        <v>28</v>
      </c>
      <c r="B19" s="5">
        <v>14</v>
      </c>
      <c r="C19" s="5">
        <v>13</v>
      </c>
      <c r="D19" s="5">
        <v>7</v>
      </c>
      <c r="E19" s="5">
        <v>17</v>
      </c>
      <c r="F19" s="5">
        <v>1</v>
      </c>
      <c r="G19" s="5">
        <v>52</v>
      </c>
      <c r="H19" s="74">
        <f t="shared" si="0"/>
        <v>0.26923076923076922</v>
      </c>
      <c r="I19" s="74">
        <f t="shared" si="1"/>
        <v>0.25</v>
      </c>
      <c r="J19" s="74">
        <f t="shared" si="1"/>
        <v>0.13461538461538461</v>
      </c>
      <c r="K19" s="74">
        <f t="shared" si="1"/>
        <v>0.32692307692307693</v>
      </c>
      <c r="L19" s="74">
        <f t="shared" si="1"/>
        <v>1.9230769230769232E-2</v>
      </c>
    </row>
    <row r="20" spans="1:12">
      <c r="A20" s="17" t="s">
        <v>29</v>
      </c>
      <c r="B20" s="5">
        <v>6</v>
      </c>
      <c r="C20" s="5">
        <v>7</v>
      </c>
      <c r="D20" s="5">
        <v>4</v>
      </c>
      <c r="E20" s="5">
        <v>9</v>
      </c>
      <c r="F20" s="5"/>
      <c r="G20" s="5">
        <v>26</v>
      </c>
      <c r="H20" s="74">
        <f t="shared" si="0"/>
        <v>0.23076923076923078</v>
      </c>
      <c r="I20" s="74">
        <f t="shared" ref="I20:I25" si="2">C20/$G20</f>
        <v>0.26923076923076922</v>
      </c>
      <c r="J20" s="74">
        <f t="shared" ref="J20:J25" si="3">D20/$G20</f>
        <v>0.15384615384615385</v>
      </c>
      <c r="K20" s="74">
        <f t="shared" ref="K20:K25" si="4">E20/$G20</f>
        <v>0.34615384615384615</v>
      </c>
      <c r="L20" s="74">
        <f t="shared" ref="L20:L25" si="5">F20/$G20</f>
        <v>0</v>
      </c>
    </row>
    <row r="21" spans="1:12">
      <c r="A21" s="17" t="s">
        <v>30</v>
      </c>
      <c r="B21" s="5">
        <v>2</v>
      </c>
      <c r="C21" s="5">
        <v>1</v>
      </c>
      <c r="D21" s="5">
        <v>1</v>
      </c>
      <c r="E21" s="5">
        <v>1</v>
      </c>
      <c r="F21" s="5"/>
      <c r="G21" s="5">
        <v>5</v>
      </c>
      <c r="H21" s="74">
        <f t="shared" si="0"/>
        <v>0.4</v>
      </c>
      <c r="I21" s="74">
        <f t="shared" si="2"/>
        <v>0.2</v>
      </c>
      <c r="J21" s="74">
        <f t="shared" si="3"/>
        <v>0.2</v>
      </c>
      <c r="K21" s="74">
        <f t="shared" si="4"/>
        <v>0.2</v>
      </c>
      <c r="L21" s="74">
        <f t="shared" si="5"/>
        <v>0</v>
      </c>
    </row>
    <row r="22" spans="1:12">
      <c r="A22" s="17" t="s">
        <v>31</v>
      </c>
      <c r="B22" s="5">
        <v>1</v>
      </c>
      <c r="C22" s="5">
        <v>3</v>
      </c>
      <c r="D22" s="5">
        <v>2</v>
      </c>
      <c r="E22" s="5">
        <v>5</v>
      </c>
      <c r="F22" s="5"/>
      <c r="G22" s="5">
        <v>11</v>
      </c>
      <c r="H22" s="74">
        <f t="shared" si="0"/>
        <v>9.0909090909090912E-2</v>
      </c>
      <c r="I22" s="74">
        <f t="shared" si="2"/>
        <v>0.27272727272727271</v>
      </c>
      <c r="J22" s="74">
        <f t="shared" si="3"/>
        <v>0.18181818181818182</v>
      </c>
      <c r="K22" s="74">
        <f t="shared" si="4"/>
        <v>0.45454545454545453</v>
      </c>
      <c r="L22" s="74">
        <f t="shared" si="5"/>
        <v>0</v>
      </c>
    </row>
    <row r="23" spans="1:12">
      <c r="A23" s="17" t="s">
        <v>32</v>
      </c>
      <c r="B23" s="5">
        <v>12</v>
      </c>
      <c r="C23" s="5">
        <v>14</v>
      </c>
      <c r="D23" s="5">
        <v>5</v>
      </c>
      <c r="E23" s="5">
        <v>14</v>
      </c>
      <c r="F23" s="5"/>
      <c r="G23" s="5">
        <v>45</v>
      </c>
      <c r="H23" s="74">
        <f t="shared" si="0"/>
        <v>0.26666666666666666</v>
      </c>
      <c r="I23" s="74">
        <f t="shared" si="2"/>
        <v>0.31111111111111112</v>
      </c>
      <c r="J23" s="74">
        <f t="shared" si="3"/>
        <v>0.1111111111111111</v>
      </c>
      <c r="K23" s="74">
        <f t="shared" si="4"/>
        <v>0.31111111111111112</v>
      </c>
      <c r="L23" s="74">
        <f t="shared" si="5"/>
        <v>0</v>
      </c>
    </row>
    <row r="24" spans="1:12">
      <c r="A24" s="17" t="s">
        <v>33</v>
      </c>
      <c r="B24" s="5">
        <v>5</v>
      </c>
      <c r="C24" s="5">
        <v>2</v>
      </c>
      <c r="D24" s="5">
        <v>1</v>
      </c>
      <c r="E24" s="5">
        <v>3</v>
      </c>
      <c r="F24" s="5"/>
      <c r="G24" s="5">
        <v>11</v>
      </c>
      <c r="H24" s="74">
        <f t="shared" si="0"/>
        <v>0.45454545454545453</v>
      </c>
      <c r="I24" s="74">
        <f t="shared" si="2"/>
        <v>0.18181818181818182</v>
      </c>
      <c r="J24" s="74">
        <f t="shared" si="3"/>
        <v>9.0909090909090912E-2</v>
      </c>
      <c r="K24" s="74">
        <f t="shared" si="4"/>
        <v>0.27272727272727271</v>
      </c>
      <c r="L24" s="74">
        <f t="shared" si="5"/>
        <v>0</v>
      </c>
    </row>
    <row r="25" spans="1:12">
      <c r="A25" s="21" t="s">
        <v>51</v>
      </c>
      <c r="B25" s="54">
        <v>96</v>
      </c>
      <c r="C25" s="54">
        <v>108</v>
      </c>
      <c r="D25" s="54">
        <v>55</v>
      </c>
      <c r="E25" s="54">
        <v>121</v>
      </c>
      <c r="F25" s="54">
        <v>19</v>
      </c>
      <c r="G25" s="54">
        <v>399</v>
      </c>
      <c r="H25" s="75">
        <f t="shared" si="0"/>
        <v>0.24060150375939848</v>
      </c>
      <c r="I25" s="75">
        <f t="shared" si="2"/>
        <v>0.27067669172932329</v>
      </c>
      <c r="J25" s="75">
        <f t="shared" si="3"/>
        <v>0.13784461152882205</v>
      </c>
      <c r="K25" s="75">
        <f t="shared" si="4"/>
        <v>0.3032581453634085</v>
      </c>
      <c r="L25" s="75">
        <f t="shared" si="5"/>
        <v>4.7619047619047616E-2</v>
      </c>
    </row>
    <row r="33" spans="6:6">
      <c r="F33" t="s">
        <v>85</v>
      </c>
    </row>
  </sheetData>
  <mergeCells count="1">
    <mergeCell ref="A1:L1"/>
  </mergeCells>
  <printOptions gridLines="1"/>
  <pageMargins left="0.7" right="0.7" top="0.75" bottom="0.75" header="0.5" footer="0.5"/>
  <pageSetup paperSize="9" orientation="portrait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R35"/>
  <sheetViews>
    <sheetView showGridLines="0" topLeftCell="G1" zoomScale="85" workbookViewId="0">
      <selection activeCell="G1" sqref="G1"/>
    </sheetView>
  </sheetViews>
  <sheetFormatPr defaultColWidth="9.109375" defaultRowHeight="14.4"/>
  <cols>
    <col min="1" max="1" width="15.6640625" customWidth="1"/>
    <col min="2" max="3" width="12.88671875" customWidth="1"/>
    <col min="4" max="4" width="15.6640625" customWidth="1"/>
    <col min="5" max="5" width="12.88671875" customWidth="1"/>
    <col min="6" max="7" width="15.6640625" customWidth="1"/>
    <col min="8" max="8" width="15.44140625" style="241" bestFit="1" customWidth="1"/>
    <col min="9" max="9" width="15.6640625" customWidth="1"/>
    <col min="10" max="10" width="12.88671875" customWidth="1"/>
    <col min="11" max="11" width="15.6640625" customWidth="1"/>
    <col min="12" max="12" width="12.88671875" customWidth="1"/>
    <col min="13" max="13" width="15.6640625" customWidth="1"/>
    <col min="14" max="14" width="12.88671875" customWidth="1"/>
    <col min="15" max="15" width="15.6640625" customWidth="1"/>
    <col min="16" max="16" width="12.88671875" customWidth="1"/>
    <col min="18" max="18" width="4.109375" customWidth="1"/>
  </cols>
  <sheetData>
    <row r="1" spans="1:18" ht="33" customHeight="1">
      <c r="A1" s="451" t="s">
        <v>627</v>
      </c>
      <c r="B1" s="451"/>
      <c r="C1" s="451"/>
      <c r="D1" s="451"/>
      <c r="E1" s="451"/>
      <c r="F1" s="451"/>
      <c r="G1" s="242"/>
    </row>
    <row r="2" spans="1:18" ht="36" customHeight="1">
      <c r="A2" s="451" t="s">
        <v>628</v>
      </c>
      <c r="B2" s="451"/>
      <c r="C2" s="451"/>
      <c r="D2" s="451"/>
      <c r="E2" s="451"/>
      <c r="F2" s="451"/>
      <c r="G2" s="242"/>
    </row>
    <row r="4" spans="1:18" ht="26.4">
      <c r="A4" s="108" t="s">
        <v>8</v>
      </c>
      <c r="B4" s="175" t="s">
        <v>62</v>
      </c>
      <c r="C4" s="175" t="s">
        <v>368</v>
      </c>
      <c r="D4" s="175" t="s">
        <v>588</v>
      </c>
      <c r="E4" s="175" t="s">
        <v>589</v>
      </c>
      <c r="F4" s="175" t="s">
        <v>590</v>
      </c>
      <c r="G4" s="155"/>
      <c r="R4" s="243"/>
    </row>
    <row r="5" spans="1:18">
      <c r="A5" s="17" t="s">
        <v>574</v>
      </c>
      <c r="B5" s="295">
        <v>87154</v>
      </c>
      <c r="C5" s="244">
        <v>11124</v>
      </c>
      <c r="D5" s="291">
        <f t="shared" ref="D5:D17" si="0">(B5/B$17)*100</f>
        <v>24.753892559119748</v>
      </c>
      <c r="E5" s="81">
        <f t="shared" ref="E5:E17" si="1">(C5/$B$17)*100</f>
        <v>3.1594912548781253</v>
      </c>
      <c r="F5" s="291">
        <f t="shared" ref="F5:F17" si="2">(C5/B5)*100</f>
        <v>12.763613832985291</v>
      </c>
      <c r="G5" s="128"/>
      <c r="H5" s="41"/>
      <c r="R5" s="147"/>
    </row>
    <row r="6" spans="1:18">
      <c r="A6" s="17" t="s">
        <v>575</v>
      </c>
      <c r="B6" s="295">
        <v>49912</v>
      </c>
      <c r="C6" s="244">
        <v>13554</v>
      </c>
      <c r="D6" s="291">
        <f t="shared" si="0"/>
        <v>14.176243034293149</v>
      </c>
      <c r="E6" s="81">
        <f t="shared" si="1"/>
        <v>3.8496713833709193</v>
      </c>
      <c r="F6" s="291">
        <f t="shared" si="2"/>
        <v>27.155794197788108</v>
      </c>
      <c r="G6" s="128"/>
      <c r="R6" s="147"/>
    </row>
    <row r="7" spans="1:18">
      <c r="A7" s="17" t="s">
        <v>576</v>
      </c>
      <c r="B7" s="295">
        <v>14474</v>
      </c>
      <c r="C7" s="244">
        <v>14474</v>
      </c>
      <c r="D7" s="291">
        <f t="shared" si="0"/>
        <v>4.1109741480677791</v>
      </c>
      <c r="E7" s="81">
        <f t="shared" si="1"/>
        <v>4.1109741480677791</v>
      </c>
      <c r="F7" s="291">
        <f t="shared" si="2"/>
        <v>100</v>
      </c>
      <c r="G7" s="128"/>
      <c r="R7" s="147"/>
    </row>
    <row r="8" spans="1:18">
      <c r="A8" s="17" t="s">
        <v>577</v>
      </c>
      <c r="B8" s="295">
        <v>88666</v>
      </c>
      <c r="C8" s="244">
        <v>2202</v>
      </c>
      <c r="D8" s="291">
        <f t="shared" si="0"/>
        <v>25.183337972404157</v>
      </c>
      <c r="E8" s="81">
        <f t="shared" si="1"/>
        <v>0.62542248680705059</v>
      </c>
      <c r="F8" s="291">
        <f t="shared" si="2"/>
        <v>2.4834773193783413</v>
      </c>
      <c r="G8" s="128"/>
      <c r="R8" s="147"/>
    </row>
    <row r="9" spans="1:18">
      <c r="A9" s="17" t="s">
        <v>578</v>
      </c>
      <c r="B9" s="295">
        <v>28125</v>
      </c>
      <c r="C9" s="244">
        <v>1985</v>
      </c>
      <c r="D9" s="291">
        <f t="shared" si="0"/>
        <v>7.988195931629563</v>
      </c>
      <c r="E9" s="81">
        <f t="shared" si="1"/>
        <v>0.56378911730789993</v>
      </c>
      <c r="F9" s="291">
        <f t="shared" si="2"/>
        <v>7.0577777777777779</v>
      </c>
      <c r="G9" s="128"/>
      <c r="R9" s="147"/>
    </row>
    <row r="10" spans="1:18">
      <c r="A10" s="17" t="s">
        <v>579</v>
      </c>
      <c r="B10" s="295">
        <v>5105</v>
      </c>
      <c r="C10" s="244">
        <v>5105</v>
      </c>
      <c r="D10" s="291">
        <f t="shared" si="0"/>
        <v>1.4499463193233395</v>
      </c>
      <c r="E10" s="81">
        <f t="shared" si="1"/>
        <v>1.4499463193233395</v>
      </c>
      <c r="F10" s="291">
        <f t="shared" si="2"/>
        <v>100</v>
      </c>
      <c r="G10" s="128"/>
      <c r="R10" s="147"/>
    </row>
    <row r="11" spans="1:18">
      <c r="A11" s="17" t="s">
        <v>580</v>
      </c>
      <c r="B11" s="295">
        <v>42321</v>
      </c>
      <c r="C11" s="244">
        <v>35275</v>
      </c>
      <c r="D11" s="291">
        <f t="shared" si="0"/>
        <v>12.020211200799814</v>
      </c>
      <c r="E11" s="81">
        <f t="shared" si="1"/>
        <v>10.018972852914947</v>
      </c>
      <c r="F11" s="291">
        <f t="shared" si="2"/>
        <v>83.351055031780902</v>
      </c>
      <c r="G11" s="128"/>
      <c r="R11" s="147"/>
    </row>
    <row r="12" spans="1:18">
      <c r="A12" s="17" t="s">
        <v>581</v>
      </c>
      <c r="B12" s="295">
        <v>7885</v>
      </c>
      <c r="C12" s="244">
        <v>7277</v>
      </c>
      <c r="D12" s="291">
        <f t="shared" si="0"/>
        <v>2.239535108298635</v>
      </c>
      <c r="E12" s="81">
        <f t="shared" si="1"/>
        <v>2.0668480638033184</v>
      </c>
      <c r="F12" s="291">
        <f t="shared" si="2"/>
        <v>92.289156626506013</v>
      </c>
      <c r="G12" s="128"/>
      <c r="R12" s="147"/>
    </row>
    <row r="13" spans="1:18">
      <c r="A13" s="17" t="s">
        <v>582</v>
      </c>
      <c r="B13" s="295">
        <v>4705</v>
      </c>
      <c r="C13" s="244">
        <v>4230</v>
      </c>
      <c r="D13" s="291">
        <f t="shared" si="0"/>
        <v>1.3363364216290523</v>
      </c>
      <c r="E13" s="81">
        <f t="shared" si="1"/>
        <v>1.2014246681170864</v>
      </c>
      <c r="F13" s="291">
        <f t="shared" si="2"/>
        <v>89.904357066950055</v>
      </c>
      <c r="G13" s="128"/>
      <c r="R13" s="147"/>
    </row>
    <row r="14" spans="1:18">
      <c r="A14" s="17" t="s">
        <v>583</v>
      </c>
      <c r="B14" s="295">
        <v>5331</v>
      </c>
      <c r="C14" s="244">
        <v>4398</v>
      </c>
      <c r="D14" s="291">
        <f t="shared" si="0"/>
        <v>1.5141359115206117</v>
      </c>
      <c r="E14" s="81">
        <f t="shared" si="1"/>
        <v>1.2491408251486871</v>
      </c>
      <c r="F14" s="291">
        <f t="shared" si="2"/>
        <v>82.498593134496346</v>
      </c>
      <c r="G14" s="128"/>
      <c r="R14" s="147"/>
    </row>
    <row r="15" spans="1:18">
      <c r="A15" s="17" t="s">
        <v>584</v>
      </c>
      <c r="B15" s="295">
        <v>1703</v>
      </c>
      <c r="C15" s="244">
        <v>1135</v>
      </c>
      <c r="D15" s="291">
        <f t="shared" si="0"/>
        <v>0.48369413943342743</v>
      </c>
      <c r="E15" s="81">
        <f t="shared" si="1"/>
        <v>0.32236808470753975</v>
      </c>
      <c r="F15" s="291">
        <f t="shared" si="2"/>
        <v>66.647093364650615</v>
      </c>
      <c r="G15" s="128"/>
      <c r="R15" s="147"/>
    </row>
    <row r="16" spans="1:18">
      <c r="A16" s="17" t="s">
        <v>585</v>
      </c>
      <c r="B16" s="295">
        <v>16701</v>
      </c>
      <c r="C16" s="244">
        <v>6911</v>
      </c>
      <c r="D16" s="291">
        <f t="shared" si="0"/>
        <v>4.7434972534807232</v>
      </c>
      <c r="E16" s="81">
        <f t="shared" si="1"/>
        <v>1.9628950074130458</v>
      </c>
      <c r="F16" s="291">
        <f t="shared" si="2"/>
        <v>41.380755643374648</v>
      </c>
      <c r="G16" s="128"/>
      <c r="R16" s="147"/>
    </row>
    <row r="17" spans="1:18">
      <c r="A17" s="21" t="s">
        <v>544</v>
      </c>
      <c r="B17" s="296">
        <f>SUM(B5:B16)</f>
        <v>352082</v>
      </c>
      <c r="C17" s="245">
        <f>SUM(C5:C16)</f>
        <v>107670</v>
      </c>
      <c r="D17" s="298">
        <f t="shared" si="0"/>
        <v>100</v>
      </c>
      <c r="E17" s="246">
        <f t="shared" si="1"/>
        <v>30.580944211859741</v>
      </c>
      <c r="F17" s="298">
        <f t="shared" si="2"/>
        <v>30.580944211859741</v>
      </c>
      <c r="G17" s="128"/>
      <c r="R17" s="147"/>
    </row>
    <row r="18" spans="1:18">
      <c r="D18" s="55"/>
    </row>
    <row r="19" spans="1:18">
      <c r="C19">
        <f>C17/B17</f>
        <v>0.3058094421185974</v>
      </c>
    </row>
    <row r="20" spans="1:18">
      <c r="A20" s="55"/>
      <c r="B20" s="55"/>
      <c r="C20" s="55"/>
      <c r="D20" s="55"/>
      <c r="E20" s="55"/>
      <c r="F20" s="55"/>
      <c r="G20" s="55"/>
    </row>
    <row r="21" spans="1:18">
      <c r="A21" s="55"/>
      <c r="B21" s="55"/>
      <c r="C21" s="55"/>
      <c r="D21" s="55"/>
      <c r="E21" s="55"/>
      <c r="F21" s="55"/>
      <c r="G21" s="55"/>
    </row>
    <row r="22" spans="1:18">
      <c r="A22" s="55"/>
      <c r="B22" s="55"/>
      <c r="C22" s="55"/>
      <c r="D22" s="55"/>
      <c r="E22" s="55"/>
      <c r="F22" s="55"/>
      <c r="G22" s="55"/>
    </row>
    <row r="23" spans="1:18">
      <c r="A23" s="46"/>
      <c r="B23" s="46"/>
      <c r="D23" s="55"/>
      <c r="E23" s="55"/>
      <c r="F23" s="55"/>
      <c r="G23" s="55"/>
    </row>
    <row r="24" spans="1:18">
      <c r="A24" s="46"/>
      <c r="B24" s="46"/>
      <c r="C24" s="55"/>
      <c r="D24" s="55"/>
      <c r="E24" s="55"/>
      <c r="F24" s="55"/>
      <c r="G24" s="55"/>
    </row>
    <row r="25" spans="1:18">
      <c r="A25" s="46"/>
      <c r="B25" s="46"/>
      <c r="C25" s="55"/>
      <c r="D25" s="55"/>
      <c r="E25" s="55"/>
      <c r="F25" s="55"/>
      <c r="G25" s="55"/>
    </row>
    <row r="26" spans="1:18">
      <c r="A26" s="46"/>
      <c r="B26" s="46"/>
      <c r="C26" s="55"/>
      <c r="D26" s="55"/>
      <c r="E26" s="55"/>
      <c r="F26" s="55"/>
      <c r="G26" s="55"/>
    </row>
    <row r="27" spans="1:18">
      <c r="A27" s="46"/>
      <c r="B27" s="46"/>
      <c r="C27" s="55"/>
      <c r="D27" s="55"/>
      <c r="E27" s="55"/>
      <c r="F27" s="55"/>
      <c r="G27" s="55"/>
    </row>
    <row r="28" spans="1:18">
      <c r="A28" s="46"/>
      <c r="B28" s="46"/>
      <c r="C28" s="55"/>
      <c r="D28" s="55"/>
      <c r="E28" s="55"/>
      <c r="F28" s="55"/>
      <c r="G28" s="55"/>
    </row>
    <row r="29" spans="1:18">
      <c r="A29" s="46"/>
      <c r="B29" s="46"/>
      <c r="C29" s="55"/>
      <c r="D29" s="55"/>
      <c r="E29" s="55"/>
      <c r="F29" s="55"/>
      <c r="G29" s="55"/>
    </row>
    <row r="30" spans="1:18">
      <c r="A30" s="46"/>
      <c r="B30" s="46"/>
      <c r="C30" s="55"/>
      <c r="D30" s="55"/>
      <c r="E30" s="55"/>
      <c r="F30" s="55"/>
      <c r="G30" s="55"/>
    </row>
    <row r="31" spans="1:18" ht="16.5" customHeight="1">
      <c r="A31" s="46"/>
      <c r="B31" s="46"/>
      <c r="C31" s="55"/>
      <c r="D31" s="55"/>
      <c r="E31" s="55"/>
      <c r="F31" s="55"/>
      <c r="G31" s="55"/>
    </row>
    <row r="32" spans="1:18">
      <c r="A32" s="46"/>
      <c r="B32" s="46"/>
      <c r="C32" s="55"/>
      <c r="D32" s="55"/>
      <c r="E32" s="55"/>
      <c r="F32" s="55"/>
      <c r="G32" s="55"/>
    </row>
    <row r="33" spans="1:7">
      <c r="A33" s="46"/>
      <c r="B33" s="46"/>
      <c r="C33" s="55"/>
      <c r="D33" s="55"/>
      <c r="E33" s="55"/>
      <c r="F33" s="55"/>
      <c r="G33" s="55"/>
    </row>
    <row r="34" spans="1:7">
      <c r="A34" s="46"/>
      <c r="B34" s="46"/>
      <c r="C34" s="55"/>
      <c r="D34" s="55"/>
      <c r="E34" s="55"/>
      <c r="F34" s="55"/>
      <c r="G34" s="55"/>
    </row>
    <row r="35" spans="1:7">
      <c r="A35" s="247"/>
      <c r="B35" s="247"/>
      <c r="C35" s="55"/>
      <c r="D35" s="55"/>
    </row>
  </sheetData>
  <mergeCells count="2">
    <mergeCell ref="A1:F1"/>
    <mergeCell ref="A2:F2"/>
  </mergeCells>
  <printOptions gridLinesSet="0"/>
  <pageMargins left="0.25" right="0.25" top="0.75" bottom="0.75" header="0.5" footer="0.5"/>
  <pageSetup paperSize="9" orientation="landscape"/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N25"/>
  <sheetViews>
    <sheetView zoomScale="90" zoomScaleNormal="90" workbookViewId="0">
      <selection sqref="A1:N1"/>
    </sheetView>
  </sheetViews>
  <sheetFormatPr defaultColWidth="8.88671875" defaultRowHeight="14.4"/>
  <cols>
    <col min="1" max="1" width="17.44140625" customWidth="1"/>
    <col min="2" max="3" width="5.6640625" bestFit="1" customWidth="1"/>
    <col min="4" max="4" width="6.6640625" bestFit="1" customWidth="1"/>
    <col min="5" max="5" width="5" bestFit="1" customWidth="1"/>
    <col min="6" max="6" width="5.6640625" bestFit="1" customWidth="1"/>
    <col min="7" max="9" width="6.6640625" bestFit="1" customWidth="1"/>
    <col min="10" max="12" width="6" bestFit="1" customWidth="1"/>
    <col min="13" max="13" width="5.6640625" bestFit="1" customWidth="1"/>
    <col min="14" max="14" width="11.109375" bestFit="1" customWidth="1"/>
  </cols>
  <sheetData>
    <row r="1" spans="1:14" ht="33" customHeight="1">
      <c r="A1" s="451" t="s">
        <v>591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</row>
    <row r="2" spans="1:14" ht="15.6">
      <c r="A2" s="248"/>
    </row>
    <row r="3" spans="1:14" ht="51.6" customHeight="1">
      <c r="A3" s="249" t="s">
        <v>8</v>
      </c>
      <c r="B3" s="250" t="s">
        <v>574</v>
      </c>
      <c r="C3" s="250" t="s">
        <v>575</v>
      </c>
      <c r="D3" s="250" t="s">
        <v>576</v>
      </c>
      <c r="E3" s="250" t="s">
        <v>577</v>
      </c>
      <c r="F3" s="250" t="s">
        <v>578</v>
      </c>
      <c r="G3" s="250" t="s">
        <v>579</v>
      </c>
      <c r="H3" s="250" t="s">
        <v>580</v>
      </c>
      <c r="I3" s="250" t="s">
        <v>581</v>
      </c>
      <c r="J3" s="250" t="s">
        <v>582</v>
      </c>
      <c r="K3" s="250" t="s">
        <v>583</v>
      </c>
      <c r="L3" s="250" t="s">
        <v>584</v>
      </c>
      <c r="M3" s="250" t="s">
        <v>585</v>
      </c>
      <c r="N3" s="251" t="s">
        <v>592</v>
      </c>
    </row>
    <row r="4" spans="1:14">
      <c r="A4" s="252" t="s">
        <v>13</v>
      </c>
      <c r="B4" s="253">
        <v>7.4507966260543581</v>
      </c>
      <c r="C4" s="253">
        <v>23.599137931034484</v>
      </c>
      <c r="D4" s="253">
        <v>100</v>
      </c>
      <c r="E4" s="253">
        <v>1.5425297487880123</v>
      </c>
      <c r="F4" s="253">
        <v>6.744604316546762</v>
      </c>
      <c r="G4" s="253">
        <v>100</v>
      </c>
      <c r="H4" s="253">
        <v>74.166666666666671</v>
      </c>
      <c r="I4" s="253">
        <v>98.776758409785941</v>
      </c>
      <c r="J4" s="253">
        <v>94.145199063231857</v>
      </c>
      <c r="K4" s="253">
        <v>82.111436950146626</v>
      </c>
      <c r="L4" s="253">
        <v>58.441558441558442</v>
      </c>
      <c r="M4" s="253">
        <v>42.556508183943883</v>
      </c>
      <c r="N4" s="254">
        <v>6376</v>
      </c>
    </row>
    <row r="5" spans="1:14">
      <c r="A5" s="252" t="s">
        <v>14</v>
      </c>
      <c r="B5" s="253">
        <v>13.020833333333334</v>
      </c>
      <c r="C5" s="253">
        <v>22.641509433962266</v>
      </c>
      <c r="D5" s="253">
        <v>100</v>
      </c>
      <c r="E5" s="253">
        <v>2.0942408376963351</v>
      </c>
      <c r="F5" s="253">
        <v>1.9230769230769231</v>
      </c>
      <c r="G5" s="253">
        <v>100</v>
      </c>
      <c r="H5" s="253">
        <v>68.292682926829272</v>
      </c>
      <c r="I5" s="253">
        <v>73.68421052631578</v>
      </c>
      <c r="J5" s="253">
        <v>50</v>
      </c>
      <c r="K5" s="253">
        <v>60</v>
      </c>
      <c r="L5" s="253">
        <v>66.666666666666657</v>
      </c>
      <c r="M5" s="253">
        <v>15.909090909090908</v>
      </c>
      <c r="N5" s="255">
        <v>152</v>
      </c>
    </row>
    <row r="6" spans="1:14">
      <c r="A6" s="252" t="s">
        <v>15</v>
      </c>
      <c r="B6" s="253">
        <v>8.0783203004741093</v>
      </c>
      <c r="C6" s="253">
        <v>22.230851373653042</v>
      </c>
      <c r="D6" s="253">
        <v>100</v>
      </c>
      <c r="E6" s="253">
        <v>1.714673759266595</v>
      </c>
      <c r="F6" s="253">
        <v>4.7685185185185182</v>
      </c>
      <c r="G6" s="253">
        <v>100</v>
      </c>
      <c r="H6" s="253">
        <v>71.731783155333233</v>
      </c>
      <c r="I6" s="253">
        <v>85.906945380984496</v>
      </c>
      <c r="J6" s="253">
        <v>81.701631701631712</v>
      </c>
      <c r="K6" s="253">
        <v>74.325674325674328</v>
      </c>
      <c r="L6" s="253">
        <v>51.636363636363633</v>
      </c>
      <c r="M6" s="253">
        <v>25.505205143906917</v>
      </c>
      <c r="N6" s="254">
        <v>15746</v>
      </c>
    </row>
    <row r="7" spans="1:14">
      <c r="A7" s="252" t="s">
        <v>68</v>
      </c>
      <c r="B7" s="253">
        <v>15.073815073815075</v>
      </c>
      <c r="C7" s="253">
        <v>30.837004405286343</v>
      </c>
      <c r="D7" s="253">
        <v>100</v>
      </c>
      <c r="E7" s="253">
        <v>2.8252299605781865</v>
      </c>
      <c r="F7" s="253">
        <v>8.7470449172576838</v>
      </c>
      <c r="G7" s="253">
        <v>100</v>
      </c>
      <c r="H7" s="253">
        <v>59.07590759075908</v>
      </c>
      <c r="I7" s="253">
        <v>93.75</v>
      </c>
      <c r="J7" s="253">
        <v>95.774647887323937</v>
      </c>
      <c r="K7" s="253">
        <v>72.131147540983605</v>
      </c>
      <c r="L7" s="253">
        <v>67.5</v>
      </c>
      <c r="M7" s="253">
        <v>40.54054054054054</v>
      </c>
      <c r="N7" s="254">
        <v>1250</v>
      </c>
    </row>
    <row r="8" spans="1:14">
      <c r="A8" s="252" t="s">
        <v>69</v>
      </c>
      <c r="B8" s="253">
        <v>6.5957446808510634</v>
      </c>
      <c r="C8" s="253">
        <v>20.991735537190081</v>
      </c>
      <c r="D8" s="253">
        <v>100</v>
      </c>
      <c r="E8" s="253">
        <v>1.161751563896336</v>
      </c>
      <c r="F8" s="253">
        <v>4.2713567839195976</v>
      </c>
      <c r="G8" s="253">
        <v>100</v>
      </c>
      <c r="H8" s="253">
        <v>65.697674418604649</v>
      </c>
      <c r="I8" s="253">
        <v>100</v>
      </c>
      <c r="J8" s="253">
        <v>95.555555555555557</v>
      </c>
      <c r="K8" s="253">
        <v>85.454545454545453</v>
      </c>
      <c r="L8" s="253">
        <v>50</v>
      </c>
      <c r="M8" s="253">
        <v>38.674033149171272</v>
      </c>
      <c r="N8" s="254">
        <v>797</v>
      </c>
    </row>
    <row r="9" spans="1:14">
      <c r="A9" s="252" t="s">
        <v>18</v>
      </c>
      <c r="B9" s="253">
        <v>9.1672046481601033</v>
      </c>
      <c r="C9" s="253">
        <v>23.695260947810436</v>
      </c>
      <c r="D9" s="253">
        <v>100</v>
      </c>
      <c r="E9" s="253">
        <v>1.6471407029346943</v>
      </c>
      <c r="F9" s="253">
        <v>5.6356487549148095</v>
      </c>
      <c r="G9" s="253">
        <v>100</v>
      </c>
      <c r="H9" s="253">
        <v>74.811794228356334</v>
      </c>
      <c r="I9" s="253">
        <v>97.711978465679678</v>
      </c>
      <c r="J9" s="253">
        <v>96.213808463251667</v>
      </c>
      <c r="K9" s="253">
        <v>88.837209302325576</v>
      </c>
      <c r="L9" s="253">
        <v>73.91304347826086</v>
      </c>
      <c r="M9" s="343">
        <v>43.07374224672639</v>
      </c>
      <c r="N9" s="254">
        <v>8017</v>
      </c>
    </row>
    <row r="10" spans="1:14" ht="18.75" customHeight="1">
      <c r="A10" s="252" t="s">
        <v>19</v>
      </c>
      <c r="B10" s="253">
        <v>8.2568807339449553</v>
      </c>
      <c r="C10" s="253">
        <v>23.216187433439831</v>
      </c>
      <c r="D10" s="253">
        <v>100</v>
      </c>
      <c r="E10" s="253">
        <v>1.9296254256526675</v>
      </c>
      <c r="F10" s="253">
        <v>6.4516129032258061</v>
      </c>
      <c r="G10" s="253">
        <v>100</v>
      </c>
      <c r="H10" s="253">
        <v>62.899786780383792</v>
      </c>
      <c r="I10" s="253">
        <v>96.296296296296291</v>
      </c>
      <c r="J10" s="253">
        <v>92.307692307692307</v>
      </c>
      <c r="K10" s="253">
        <v>57.142857142857139</v>
      </c>
      <c r="L10" s="253">
        <v>76.470588235294116</v>
      </c>
      <c r="M10" s="253">
        <v>35.102040816326529</v>
      </c>
      <c r="N10" s="254">
        <v>1197</v>
      </c>
    </row>
    <row r="11" spans="1:14">
      <c r="A11" s="252" t="s">
        <v>20</v>
      </c>
      <c r="B11" s="253">
        <v>12.849931161083067</v>
      </c>
      <c r="C11" s="253">
        <v>26.513761467889907</v>
      </c>
      <c r="D11" s="253">
        <v>100</v>
      </c>
      <c r="E11" s="253">
        <v>2.4873096446700509</v>
      </c>
      <c r="F11" s="253">
        <v>6.6235864297253633</v>
      </c>
      <c r="G11" s="253">
        <v>100</v>
      </c>
      <c r="H11" s="253">
        <v>82.214369846878682</v>
      </c>
      <c r="I11" s="253">
        <v>95.652173913043484</v>
      </c>
      <c r="J11" s="253">
        <v>94.949494949494948</v>
      </c>
      <c r="K11" s="253">
        <v>89.743589743589752</v>
      </c>
      <c r="L11" s="253">
        <v>60</v>
      </c>
      <c r="M11" s="253">
        <v>43.846153846153847</v>
      </c>
      <c r="N11" s="254">
        <v>2359</v>
      </c>
    </row>
    <row r="12" spans="1:14">
      <c r="A12" s="252" t="s">
        <v>21</v>
      </c>
      <c r="B12" s="253">
        <v>6.0707585097829</v>
      </c>
      <c r="C12" s="253">
        <v>17.931909494607741</v>
      </c>
      <c r="D12" s="253">
        <v>100</v>
      </c>
      <c r="E12" s="253">
        <v>1.5716326795687752</v>
      </c>
      <c r="F12" s="253">
        <v>3.8063562453806354</v>
      </c>
      <c r="G12" s="253">
        <v>100</v>
      </c>
      <c r="H12" s="253">
        <v>74.431239388794566</v>
      </c>
      <c r="I12" s="253">
        <v>97.28</v>
      </c>
      <c r="J12" s="253">
        <v>94.246575342465761</v>
      </c>
      <c r="K12" s="253">
        <v>81.105990783410135</v>
      </c>
      <c r="L12" s="253">
        <v>48.044692737430168</v>
      </c>
      <c r="M12" s="253">
        <v>39.690721649484537</v>
      </c>
      <c r="N12" s="254">
        <v>6867</v>
      </c>
    </row>
    <row r="13" spans="1:14">
      <c r="A13" s="252" t="s">
        <v>22</v>
      </c>
      <c r="B13" s="253">
        <v>7.3087919942816297</v>
      </c>
      <c r="C13" s="253">
        <v>16.406489133761863</v>
      </c>
      <c r="D13" s="253">
        <v>100</v>
      </c>
      <c r="E13" s="253">
        <v>1.8790849673202614</v>
      </c>
      <c r="F13" s="253">
        <v>5.694648993618066</v>
      </c>
      <c r="G13" s="253">
        <v>100</v>
      </c>
      <c r="H13" s="253">
        <v>66.954022988505741</v>
      </c>
      <c r="I13" s="253">
        <v>72.242647058823522</v>
      </c>
      <c r="J13" s="253">
        <v>71.646341463414629</v>
      </c>
      <c r="K13" s="253">
        <v>60.277777777777771</v>
      </c>
      <c r="L13" s="253">
        <v>43.589743589743591</v>
      </c>
      <c r="M13" s="253">
        <v>16.817724068479357</v>
      </c>
      <c r="N13" s="254">
        <v>4317</v>
      </c>
    </row>
    <row r="14" spans="1:14">
      <c r="A14" s="252" t="s">
        <v>23</v>
      </c>
      <c r="B14" s="253">
        <v>8.3528037383177569</v>
      </c>
      <c r="C14" s="253">
        <v>21.485714285714288</v>
      </c>
      <c r="D14" s="253">
        <v>100</v>
      </c>
      <c r="E14" s="253">
        <v>1.9623233908948194</v>
      </c>
      <c r="F14" s="253">
        <v>9.5238095238095237</v>
      </c>
      <c r="G14" s="253">
        <v>100</v>
      </c>
      <c r="H14" s="253">
        <v>75.211267605633807</v>
      </c>
      <c r="I14" s="253">
        <v>89.915966386554629</v>
      </c>
      <c r="J14" s="253">
        <v>70.689655172413794</v>
      </c>
      <c r="K14" s="253">
        <v>73.972602739726028</v>
      </c>
      <c r="L14" s="253">
        <v>64.705882352941174</v>
      </c>
      <c r="M14" s="253">
        <v>25</v>
      </c>
      <c r="N14" s="254">
        <v>1263</v>
      </c>
    </row>
    <row r="15" spans="1:14">
      <c r="A15" s="252" t="s">
        <v>24</v>
      </c>
      <c r="B15" s="253">
        <v>8.125</v>
      </c>
      <c r="C15" s="253">
        <v>22.423802612481857</v>
      </c>
      <c r="D15" s="253">
        <v>100</v>
      </c>
      <c r="E15" s="253">
        <v>1.4306151645207439</v>
      </c>
      <c r="F15" s="253">
        <v>7.3863636363636367</v>
      </c>
      <c r="G15" s="253">
        <v>100</v>
      </c>
      <c r="H15" s="253">
        <v>78.255372945638442</v>
      </c>
      <c r="I15" s="253">
        <v>79.069767441860463</v>
      </c>
      <c r="J15" s="253">
        <v>66.942148760330582</v>
      </c>
      <c r="K15" s="253">
        <v>78.991596638655466</v>
      </c>
      <c r="L15" s="253">
        <v>50</v>
      </c>
      <c r="M15" s="253">
        <v>32.8125</v>
      </c>
      <c r="N15" s="254">
        <v>2194</v>
      </c>
    </row>
    <row r="16" spans="1:14" ht="15.75" customHeight="1">
      <c r="A16" s="252" t="s">
        <v>25</v>
      </c>
      <c r="B16" s="63"/>
      <c r="C16" s="63"/>
      <c r="D16" s="253"/>
      <c r="E16" s="63"/>
      <c r="F16" s="63"/>
      <c r="G16" s="253"/>
      <c r="H16" s="256"/>
      <c r="I16" s="253"/>
      <c r="J16" s="253"/>
      <c r="K16" s="253"/>
      <c r="L16" s="253"/>
      <c r="M16" s="253"/>
      <c r="N16" s="254"/>
    </row>
    <row r="17" spans="1:14">
      <c r="A17" s="252" t="s">
        <v>26</v>
      </c>
      <c r="B17" s="253">
        <v>10.174102285092491</v>
      </c>
      <c r="C17" s="253">
        <v>26.392961876832842</v>
      </c>
      <c r="D17" s="253">
        <v>100</v>
      </c>
      <c r="E17" s="253">
        <v>2.1119324181626187</v>
      </c>
      <c r="F17" s="253">
        <v>4.6258503401360542</v>
      </c>
      <c r="G17" s="253">
        <v>100</v>
      </c>
      <c r="H17" s="253">
        <v>85.053763440860223</v>
      </c>
      <c r="I17" s="253">
        <v>93.41317365269461</v>
      </c>
      <c r="J17" s="253">
        <v>91</v>
      </c>
      <c r="K17" s="253">
        <v>87.288135593220346</v>
      </c>
      <c r="L17" s="253">
        <v>63.04347826086957</v>
      </c>
      <c r="M17" s="253">
        <v>49.210526315789473</v>
      </c>
      <c r="N17" s="254">
        <v>2466</v>
      </c>
    </row>
    <row r="18" spans="1:14">
      <c r="A18" s="252" t="s">
        <v>27</v>
      </c>
      <c r="B18" s="253">
        <v>18.823529411764707</v>
      </c>
      <c r="C18" s="253">
        <v>29.608938547486037</v>
      </c>
      <c r="D18" s="253">
        <v>100</v>
      </c>
      <c r="E18" s="253">
        <v>4.1935483870967749</v>
      </c>
      <c r="F18" s="256">
        <v>7.0000000000000009</v>
      </c>
      <c r="G18" s="253">
        <v>100</v>
      </c>
      <c r="H18" s="253">
        <v>85.555555555555557</v>
      </c>
      <c r="I18" s="253">
        <v>91.428571428571431</v>
      </c>
      <c r="J18" s="253">
        <v>100</v>
      </c>
      <c r="K18" s="253">
        <v>85.714285714285708</v>
      </c>
      <c r="L18" s="253">
        <v>100</v>
      </c>
      <c r="M18" s="253">
        <v>53.030303030303031</v>
      </c>
      <c r="N18" s="255">
        <v>473</v>
      </c>
    </row>
    <row r="19" spans="1:14">
      <c r="A19" s="252" t="s">
        <v>28</v>
      </c>
      <c r="B19" s="253">
        <v>26.266654581709421</v>
      </c>
      <c r="C19" s="253">
        <v>33.06878306878307</v>
      </c>
      <c r="D19" s="253">
        <v>100</v>
      </c>
      <c r="E19" s="253">
        <v>4.7676325861126303</v>
      </c>
      <c r="F19" s="253">
        <v>6.6889632107023411</v>
      </c>
      <c r="G19" s="253">
        <v>100</v>
      </c>
      <c r="H19" s="253">
        <v>96.705542864013466</v>
      </c>
      <c r="I19" s="253">
        <v>97.099767981438518</v>
      </c>
      <c r="J19" s="253">
        <v>96.186440677966104</v>
      </c>
      <c r="K19" s="253">
        <v>93.557833089311856</v>
      </c>
      <c r="L19" s="253">
        <v>82.068965517241381</v>
      </c>
      <c r="M19" s="253">
        <v>60.619718309859152</v>
      </c>
      <c r="N19" s="254">
        <v>21532</v>
      </c>
    </row>
    <row r="20" spans="1:14">
      <c r="A20" s="252" t="s">
        <v>29</v>
      </c>
      <c r="B20" s="253">
        <v>14.19047619047619</v>
      </c>
      <c r="C20" s="253">
        <v>33.756703358735535</v>
      </c>
      <c r="D20" s="253">
        <v>100</v>
      </c>
      <c r="E20" s="253">
        <v>2.6785714285714284</v>
      </c>
      <c r="F20" s="253">
        <v>8.3076923076923084</v>
      </c>
      <c r="G20" s="253">
        <v>100</v>
      </c>
      <c r="H20" s="253">
        <v>94.719960523069332</v>
      </c>
      <c r="I20" s="253">
        <v>95.189003436426106</v>
      </c>
      <c r="J20" s="253">
        <v>96.344647519582253</v>
      </c>
      <c r="K20" s="253">
        <v>87.954545454545453</v>
      </c>
      <c r="L20" s="253">
        <v>92.086330935251809</v>
      </c>
      <c r="M20" s="253">
        <v>49.355572403335863</v>
      </c>
      <c r="N20" s="254">
        <v>9566</v>
      </c>
    </row>
    <row r="21" spans="1:14">
      <c r="A21" s="252" t="s">
        <v>30</v>
      </c>
      <c r="B21" s="253">
        <v>14.831981460023174</v>
      </c>
      <c r="C21" s="253">
        <v>34.450651769087528</v>
      </c>
      <c r="D21" s="253">
        <v>100</v>
      </c>
      <c r="E21" s="253">
        <v>3.3333333333333335</v>
      </c>
      <c r="F21" s="253">
        <v>7.1428571428571423</v>
      </c>
      <c r="G21" s="253">
        <v>100</v>
      </c>
      <c r="H21" s="253">
        <v>96.507352941176478</v>
      </c>
      <c r="I21" s="253">
        <v>91.044776119402982</v>
      </c>
      <c r="J21" s="253">
        <v>95.454545454545453</v>
      </c>
      <c r="K21" s="253">
        <v>92.307692307692307</v>
      </c>
      <c r="L21" s="253">
        <v>63.636363636363633</v>
      </c>
      <c r="M21" s="253">
        <v>38.216560509554142</v>
      </c>
      <c r="N21" s="254">
        <v>1211</v>
      </c>
    </row>
    <row r="22" spans="1:14">
      <c r="A22" s="252" t="s">
        <v>31</v>
      </c>
      <c r="B22" s="253">
        <v>17.352355673523554</v>
      </c>
      <c r="C22" s="253">
        <v>36.027397260273972</v>
      </c>
      <c r="D22" s="253">
        <v>100</v>
      </c>
      <c r="E22" s="253">
        <v>5.2351097178683386</v>
      </c>
      <c r="F22" s="253">
        <v>8.8410991636798091</v>
      </c>
      <c r="G22" s="253">
        <v>100</v>
      </c>
      <c r="H22" s="253">
        <v>94.861878453038671</v>
      </c>
      <c r="I22" s="253">
        <v>96.992481203007515</v>
      </c>
      <c r="J22" s="253">
        <v>96.517412935323392</v>
      </c>
      <c r="K22" s="253">
        <v>88.700564971751419</v>
      </c>
      <c r="L22" s="253">
        <v>84.782608695652172</v>
      </c>
      <c r="M22" s="253">
        <v>54.330708661417326</v>
      </c>
      <c r="N22" s="254">
        <v>4754</v>
      </c>
    </row>
    <row r="23" spans="1:14">
      <c r="A23" s="252" t="s">
        <v>32</v>
      </c>
      <c r="B23" s="253">
        <v>21.491124260355029</v>
      </c>
      <c r="C23" s="253">
        <v>43.325748957148278</v>
      </c>
      <c r="D23" s="253">
        <v>100</v>
      </c>
      <c r="E23" s="253">
        <v>3.8855528081949844</v>
      </c>
      <c r="F23" s="253">
        <v>11.940864291129644</v>
      </c>
      <c r="G23" s="253">
        <v>100</v>
      </c>
      <c r="H23" s="253">
        <v>93.638033991731746</v>
      </c>
      <c r="I23" s="253">
        <v>94.730392156862735</v>
      </c>
      <c r="J23" s="253">
        <v>95.112016293279027</v>
      </c>
      <c r="K23" s="253">
        <v>88.029197080291965</v>
      </c>
      <c r="L23" s="253">
        <v>90.265486725663706</v>
      </c>
      <c r="M23" s="253">
        <v>53.734551316496507</v>
      </c>
      <c r="N23" s="254">
        <v>14347</v>
      </c>
    </row>
    <row r="24" spans="1:14">
      <c r="A24" s="252" t="s">
        <v>33</v>
      </c>
      <c r="B24" s="253">
        <v>13.610149942329874</v>
      </c>
      <c r="C24" s="253">
        <v>46.016260162601625</v>
      </c>
      <c r="D24" s="253">
        <v>100</v>
      </c>
      <c r="E24" s="253">
        <v>2.0637898686679175</v>
      </c>
      <c r="F24" s="253">
        <v>27.02394526795895</v>
      </c>
      <c r="G24" s="253">
        <v>100</v>
      </c>
      <c r="H24" s="253">
        <v>84.731934731934729</v>
      </c>
      <c r="I24" s="253">
        <v>95.652173913043484</v>
      </c>
      <c r="J24" s="253">
        <v>90.099009900990097</v>
      </c>
      <c r="K24" s="253">
        <v>90.090090090090087</v>
      </c>
      <c r="L24" s="253">
        <v>81.395348837209298</v>
      </c>
      <c r="M24" s="253">
        <v>52.310924369747902</v>
      </c>
      <c r="N24" s="254">
        <v>2786</v>
      </c>
    </row>
    <row r="25" spans="1:14">
      <c r="A25" s="257" t="s">
        <v>51</v>
      </c>
      <c r="B25" s="258">
        <v>12.763906737653755</v>
      </c>
      <c r="C25" s="258">
        <v>27.156882388298936</v>
      </c>
      <c r="D25" s="258">
        <v>100</v>
      </c>
      <c r="E25" s="258">
        <v>2.4835333393485519</v>
      </c>
      <c r="F25" s="258">
        <v>7.0580287299103972</v>
      </c>
      <c r="G25" s="258">
        <v>100</v>
      </c>
      <c r="H25" s="258">
        <v>83.353024574669192</v>
      </c>
      <c r="I25" s="258">
        <v>92.289156626506013</v>
      </c>
      <c r="J25" s="258">
        <v>89.904357066950055</v>
      </c>
      <c r="K25" s="258">
        <v>82.498593134496346</v>
      </c>
      <c r="L25" s="258">
        <v>66.647093364650615</v>
      </c>
      <c r="M25" s="258">
        <v>41.37827805053287</v>
      </c>
      <c r="N25" s="259">
        <v>107670</v>
      </c>
    </row>
  </sheetData>
  <mergeCells count="1">
    <mergeCell ref="A1:N1"/>
  </mergeCells>
  <printOptions gridLines="1"/>
  <pageMargins left="0.7" right="0.7" top="0.75" bottom="0.75" header="0.5" footer="0.5"/>
  <pageSetup paperSize="9" orientation="portrait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AB36"/>
  <sheetViews>
    <sheetView showGridLines="0" tabSelected="1" zoomScale="70" workbookViewId="0">
      <selection sqref="A1:M1"/>
    </sheetView>
  </sheetViews>
  <sheetFormatPr defaultColWidth="8.88671875" defaultRowHeight="14.4"/>
  <cols>
    <col min="1" max="1" width="27.109375" bestFit="1" customWidth="1"/>
    <col min="2" max="13" width="20.6640625" customWidth="1"/>
    <col min="14" max="14" width="25.88671875" customWidth="1"/>
    <col min="15" max="15" width="32.44140625" customWidth="1"/>
    <col min="16" max="16" width="32.109375" customWidth="1"/>
    <col min="17" max="17" width="22.44140625" customWidth="1"/>
    <col min="18" max="18" width="25.88671875" customWidth="1"/>
    <col min="19" max="19" width="32.44140625" customWidth="1"/>
    <col min="20" max="20" width="32.109375" customWidth="1"/>
    <col min="21" max="21" width="22.44140625" customWidth="1"/>
    <col min="22" max="22" width="25.88671875" customWidth="1"/>
    <col min="23" max="23" width="32.44140625" customWidth="1"/>
    <col min="24" max="24" width="32.109375" customWidth="1"/>
    <col min="25" max="25" width="22.44140625" customWidth="1"/>
    <col min="26" max="26" width="25.88671875" customWidth="1"/>
    <col min="27" max="27" width="32.44140625" customWidth="1"/>
    <col min="28" max="28" width="32.109375" customWidth="1"/>
    <col min="29" max="29" width="22.44140625" customWidth="1"/>
    <col min="30" max="30" width="25.88671875" customWidth="1"/>
    <col min="31" max="31" width="32.44140625" customWidth="1"/>
    <col min="32" max="32" width="32.109375" customWidth="1"/>
    <col min="33" max="33" width="22.44140625" customWidth="1"/>
    <col min="34" max="34" width="25.88671875" customWidth="1"/>
    <col min="35" max="35" width="32.44140625" customWidth="1"/>
    <col min="36" max="36" width="32.109375" customWidth="1"/>
    <col min="37" max="37" width="22.44140625" customWidth="1"/>
    <col min="38" max="38" width="25.88671875" customWidth="1"/>
    <col min="39" max="39" width="32" customWidth="1"/>
    <col min="40" max="40" width="31.6640625" customWidth="1"/>
    <col min="41" max="41" width="22.109375" customWidth="1"/>
    <col min="42" max="42" width="25.44140625" customWidth="1"/>
  </cols>
  <sheetData>
    <row r="1" spans="1:28" ht="39" customHeight="1">
      <c r="A1" s="452" t="s">
        <v>626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183"/>
    </row>
    <row r="3" spans="1:28">
      <c r="A3" s="260" t="s">
        <v>593</v>
      </c>
      <c r="B3" s="260" t="s">
        <v>574</v>
      </c>
      <c r="C3" s="260" t="s">
        <v>575</v>
      </c>
      <c r="D3" s="260" t="s">
        <v>576</v>
      </c>
      <c r="E3" s="260" t="s">
        <v>577</v>
      </c>
      <c r="F3" s="260" t="s">
        <v>578</v>
      </c>
      <c r="G3" s="260" t="s">
        <v>579</v>
      </c>
      <c r="H3" s="260" t="s">
        <v>580</v>
      </c>
      <c r="I3" s="260" t="s">
        <v>581</v>
      </c>
      <c r="J3" s="260" t="s">
        <v>582</v>
      </c>
      <c r="K3" s="260" t="s">
        <v>583</v>
      </c>
      <c r="L3" s="260" t="s">
        <v>584</v>
      </c>
      <c r="M3" s="260" t="s">
        <v>585</v>
      </c>
    </row>
    <row r="4" spans="1:28">
      <c r="A4" s="261" t="s">
        <v>242</v>
      </c>
      <c r="B4" s="262">
        <v>7.5</v>
      </c>
      <c r="C4" s="262">
        <v>23.6</v>
      </c>
      <c r="D4" s="262">
        <v>100</v>
      </c>
      <c r="E4" s="262">
        <v>1.5</v>
      </c>
      <c r="F4" s="262">
        <v>6.7</v>
      </c>
      <c r="G4" s="262">
        <v>100</v>
      </c>
      <c r="H4" s="262">
        <v>74.2</v>
      </c>
      <c r="I4" s="262">
        <v>98.8</v>
      </c>
      <c r="J4" s="262">
        <v>94.1</v>
      </c>
      <c r="K4" s="262">
        <v>82.1</v>
      </c>
      <c r="L4" s="262">
        <v>58.4</v>
      </c>
      <c r="M4" s="262">
        <v>42.6</v>
      </c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</row>
    <row r="5" spans="1:28">
      <c r="A5" s="263" t="s">
        <v>594</v>
      </c>
      <c r="B5" s="264">
        <v>13</v>
      </c>
      <c r="C5" s="264">
        <v>22.6</v>
      </c>
      <c r="D5" s="264">
        <v>100</v>
      </c>
      <c r="E5" s="264">
        <v>2.1</v>
      </c>
      <c r="F5" s="264">
        <v>1.9</v>
      </c>
      <c r="G5" s="264">
        <v>100</v>
      </c>
      <c r="H5" s="264">
        <v>68.3</v>
      </c>
      <c r="I5" s="264">
        <v>73.7</v>
      </c>
      <c r="J5" s="264">
        <v>50</v>
      </c>
      <c r="K5" s="264">
        <v>60</v>
      </c>
      <c r="L5" s="264">
        <v>66.7</v>
      </c>
      <c r="M5" s="264">
        <v>15.9</v>
      </c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</row>
    <row r="6" spans="1:28">
      <c r="A6" s="263" t="s">
        <v>243</v>
      </c>
      <c r="B6" s="264">
        <v>8.1</v>
      </c>
      <c r="C6" s="264">
        <v>22.2</v>
      </c>
      <c r="D6" s="264">
        <v>100</v>
      </c>
      <c r="E6" s="264">
        <v>1.7</v>
      </c>
      <c r="F6" s="264">
        <v>4.8</v>
      </c>
      <c r="G6" s="264">
        <v>100</v>
      </c>
      <c r="H6" s="264">
        <v>71.7</v>
      </c>
      <c r="I6" s="264">
        <v>85.9</v>
      </c>
      <c r="J6" s="264">
        <v>81.7</v>
      </c>
      <c r="K6" s="264">
        <v>74.3</v>
      </c>
      <c r="L6" s="264">
        <v>51.6</v>
      </c>
      <c r="M6" s="264">
        <v>25.5</v>
      </c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:28" ht="14.25" customHeight="1">
      <c r="A7" s="263" t="s">
        <v>244</v>
      </c>
      <c r="B7" s="264">
        <v>15.1</v>
      </c>
      <c r="C7" s="264">
        <v>30.8</v>
      </c>
      <c r="D7" s="264">
        <v>100</v>
      </c>
      <c r="E7" s="264">
        <v>2.8</v>
      </c>
      <c r="F7" s="264">
        <v>8.6999999999999993</v>
      </c>
      <c r="G7" s="264">
        <v>100</v>
      </c>
      <c r="H7" s="264">
        <v>59.1</v>
      </c>
      <c r="I7" s="264">
        <v>93.8</v>
      </c>
      <c r="J7" s="264">
        <v>95.8</v>
      </c>
      <c r="K7" s="264">
        <v>72.099999999999994</v>
      </c>
      <c r="L7" s="264">
        <v>67.5</v>
      </c>
      <c r="M7" s="264">
        <v>40.5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8" spans="1:28">
      <c r="A8" s="263" t="s">
        <v>245</v>
      </c>
      <c r="B8" s="264">
        <v>6.6</v>
      </c>
      <c r="C8" s="264">
        <v>21</v>
      </c>
      <c r="D8" s="264">
        <v>100</v>
      </c>
      <c r="E8" s="264">
        <v>1.2</v>
      </c>
      <c r="F8" s="264">
        <v>4.3</v>
      </c>
      <c r="G8" s="264">
        <v>100</v>
      </c>
      <c r="H8" s="264">
        <v>65.7</v>
      </c>
      <c r="I8" s="264">
        <v>100</v>
      </c>
      <c r="J8" s="264">
        <v>95.6</v>
      </c>
      <c r="K8" s="264">
        <v>85.5</v>
      </c>
      <c r="L8" s="264">
        <v>50</v>
      </c>
      <c r="M8" s="264">
        <v>38.700000000000003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</row>
    <row r="9" spans="1:28">
      <c r="A9" s="263" t="s">
        <v>246</v>
      </c>
      <c r="B9" s="264">
        <v>9.1999999999999993</v>
      </c>
      <c r="C9" s="264">
        <v>23.7</v>
      </c>
      <c r="D9" s="264">
        <v>100</v>
      </c>
      <c r="E9" s="264">
        <v>1.6</v>
      </c>
      <c r="F9" s="264">
        <v>5.6</v>
      </c>
      <c r="G9" s="264">
        <v>100</v>
      </c>
      <c r="H9" s="264">
        <v>74.8</v>
      </c>
      <c r="I9" s="264">
        <v>97.7</v>
      </c>
      <c r="J9" s="264">
        <v>96.2</v>
      </c>
      <c r="K9" s="264">
        <v>88.8</v>
      </c>
      <c r="L9" s="264">
        <v>73.900000000000006</v>
      </c>
      <c r="M9" s="344">
        <v>43.1</v>
      </c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263" t="s">
        <v>247</v>
      </c>
      <c r="B10" s="264">
        <v>8.3000000000000007</v>
      </c>
      <c r="C10" s="264">
        <v>23.2</v>
      </c>
      <c r="D10" s="264">
        <v>100</v>
      </c>
      <c r="E10" s="264">
        <v>1.9</v>
      </c>
      <c r="F10" s="264">
        <v>6.5</v>
      </c>
      <c r="G10" s="264">
        <v>100</v>
      </c>
      <c r="H10" s="264">
        <v>62.9</v>
      </c>
      <c r="I10" s="264">
        <v>96.3</v>
      </c>
      <c r="J10" s="264">
        <v>92.3</v>
      </c>
      <c r="K10" s="264">
        <v>57.1</v>
      </c>
      <c r="L10" s="264">
        <v>76.5</v>
      </c>
      <c r="M10" s="264">
        <v>35.1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263" t="s">
        <v>248</v>
      </c>
      <c r="B11" s="264">
        <v>12.8</v>
      </c>
      <c r="C11" s="264">
        <v>26.5</v>
      </c>
      <c r="D11" s="264">
        <v>100</v>
      </c>
      <c r="E11" s="264">
        <v>2.5</v>
      </c>
      <c r="F11" s="264">
        <v>6.6</v>
      </c>
      <c r="G11" s="264">
        <v>100</v>
      </c>
      <c r="H11" s="264">
        <v>82.2</v>
      </c>
      <c r="I11" s="264">
        <v>95.7</v>
      </c>
      <c r="J11" s="264">
        <v>94.9</v>
      </c>
      <c r="K11" s="264">
        <v>89.7</v>
      </c>
      <c r="L11" s="264">
        <v>60</v>
      </c>
      <c r="M11" s="264">
        <v>43.8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263" t="s">
        <v>249</v>
      </c>
      <c r="B12" s="264">
        <v>6.1</v>
      </c>
      <c r="C12" s="264">
        <v>17.899999999999999</v>
      </c>
      <c r="D12" s="264">
        <v>100</v>
      </c>
      <c r="E12" s="264">
        <v>1.6</v>
      </c>
      <c r="F12" s="264">
        <v>3.8</v>
      </c>
      <c r="G12" s="264">
        <v>100</v>
      </c>
      <c r="H12" s="264">
        <v>74.400000000000006</v>
      </c>
      <c r="I12" s="264">
        <v>97.3</v>
      </c>
      <c r="J12" s="264">
        <v>94.2</v>
      </c>
      <c r="K12" s="264">
        <v>81.099999999999994</v>
      </c>
      <c r="L12" s="264">
        <v>48</v>
      </c>
      <c r="M12" s="264">
        <v>39.700000000000003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263" t="s">
        <v>250</v>
      </c>
      <c r="B13" s="264">
        <v>7.3</v>
      </c>
      <c r="C13" s="264">
        <v>16.399999999999999</v>
      </c>
      <c r="D13" s="264">
        <v>100</v>
      </c>
      <c r="E13" s="264">
        <v>1.9</v>
      </c>
      <c r="F13" s="264">
        <v>5.7</v>
      </c>
      <c r="G13" s="264">
        <v>100</v>
      </c>
      <c r="H13" s="264">
        <v>67</v>
      </c>
      <c r="I13" s="264">
        <v>72.2</v>
      </c>
      <c r="J13" s="264">
        <v>71.599999999999994</v>
      </c>
      <c r="K13" s="264">
        <v>60.3</v>
      </c>
      <c r="L13" s="264">
        <v>43.6</v>
      </c>
      <c r="M13" s="264">
        <v>16.8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263" t="s">
        <v>251</v>
      </c>
      <c r="B14" s="264">
        <v>8.4</v>
      </c>
      <c r="C14" s="264">
        <v>21.5</v>
      </c>
      <c r="D14" s="264">
        <v>100</v>
      </c>
      <c r="E14" s="264">
        <v>2</v>
      </c>
      <c r="F14" s="264">
        <v>9.5</v>
      </c>
      <c r="G14" s="264">
        <v>100</v>
      </c>
      <c r="H14" s="264">
        <v>75.2</v>
      </c>
      <c r="I14" s="264">
        <v>89.9</v>
      </c>
      <c r="J14" s="264">
        <v>70.7</v>
      </c>
      <c r="K14" s="264">
        <v>74</v>
      </c>
      <c r="L14" s="264">
        <v>64.7</v>
      </c>
      <c r="M14" s="264">
        <v>25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>
      <c r="A15" s="263" t="s">
        <v>252</v>
      </c>
      <c r="B15" s="264">
        <v>8.1</v>
      </c>
      <c r="C15" s="264">
        <v>22.4</v>
      </c>
      <c r="D15" s="264">
        <v>100</v>
      </c>
      <c r="E15" s="264">
        <v>1.4</v>
      </c>
      <c r="F15" s="264">
        <v>7.4</v>
      </c>
      <c r="G15" s="264">
        <v>100</v>
      </c>
      <c r="H15" s="264">
        <v>78.3</v>
      </c>
      <c r="I15" s="264">
        <v>79.099999999999994</v>
      </c>
      <c r="J15" s="264">
        <v>66.900000000000006</v>
      </c>
      <c r="K15" s="264">
        <v>79</v>
      </c>
      <c r="L15" s="264">
        <v>50</v>
      </c>
      <c r="M15" s="264">
        <v>32.799999999999997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</row>
    <row r="16" spans="1:28">
      <c r="A16" s="263" t="s">
        <v>253</v>
      </c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263" t="s">
        <v>254</v>
      </c>
      <c r="B17" s="264">
        <v>10.199999999999999</v>
      </c>
      <c r="C17" s="264">
        <v>26.4</v>
      </c>
      <c r="D17" s="264">
        <v>100</v>
      </c>
      <c r="E17" s="264">
        <v>2.1</v>
      </c>
      <c r="F17" s="264">
        <v>4.5999999999999996</v>
      </c>
      <c r="G17" s="264">
        <v>100</v>
      </c>
      <c r="H17" s="264">
        <v>85.1</v>
      </c>
      <c r="I17" s="264">
        <v>93.4</v>
      </c>
      <c r="J17" s="264">
        <v>91</v>
      </c>
      <c r="K17" s="264">
        <v>87.3</v>
      </c>
      <c r="L17" s="264">
        <v>63</v>
      </c>
      <c r="M17" s="264">
        <v>49.2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263" t="s">
        <v>255</v>
      </c>
      <c r="B18" s="264">
        <v>18.8</v>
      </c>
      <c r="C18" s="264">
        <v>29.6</v>
      </c>
      <c r="D18" s="264">
        <v>100</v>
      </c>
      <c r="E18" s="264">
        <v>4.2</v>
      </c>
      <c r="F18" s="264">
        <v>7</v>
      </c>
      <c r="G18" s="264">
        <v>100</v>
      </c>
      <c r="H18" s="264">
        <v>85.6</v>
      </c>
      <c r="I18" s="264">
        <v>91.4</v>
      </c>
      <c r="J18" s="264">
        <v>100</v>
      </c>
      <c r="K18" s="264">
        <v>85.7</v>
      </c>
      <c r="L18" s="264">
        <v>100</v>
      </c>
      <c r="M18" s="264">
        <v>53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>
      <c r="A19" s="263" t="s">
        <v>256</v>
      </c>
      <c r="B19" s="264">
        <v>26.3</v>
      </c>
      <c r="C19" s="264">
        <v>33.1</v>
      </c>
      <c r="D19" s="264">
        <v>100</v>
      </c>
      <c r="E19" s="264">
        <v>4.8</v>
      </c>
      <c r="F19" s="264">
        <v>6.7</v>
      </c>
      <c r="G19" s="264">
        <v>100</v>
      </c>
      <c r="H19" s="264">
        <v>96.7</v>
      </c>
      <c r="I19" s="264">
        <v>97.1</v>
      </c>
      <c r="J19" s="264">
        <v>96.2</v>
      </c>
      <c r="K19" s="264">
        <v>93.6</v>
      </c>
      <c r="L19" s="264">
        <v>82.1</v>
      </c>
      <c r="M19" s="264">
        <v>60.6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>
      <c r="A20" s="263" t="s">
        <v>257</v>
      </c>
      <c r="B20" s="264">
        <v>14.2</v>
      </c>
      <c r="C20" s="264">
        <v>33.799999999999997</v>
      </c>
      <c r="D20" s="264">
        <v>100</v>
      </c>
      <c r="E20" s="264">
        <v>2.7</v>
      </c>
      <c r="F20" s="264">
        <v>8.3000000000000007</v>
      </c>
      <c r="G20" s="264">
        <v>100</v>
      </c>
      <c r="H20" s="264">
        <v>94.7</v>
      </c>
      <c r="I20" s="264">
        <v>95.2</v>
      </c>
      <c r="J20" s="264">
        <v>96.3</v>
      </c>
      <c r="K20" s="264">
        <v>88</v>
      </c>
      <c r="L20" s="264">
        <v>92.1</v>
      </c>
      <c r="M20" s="264">
        <v>49.4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263" t="s">
        <v>258</v>
      </c>
      <c r="B21" s="264">
        <v>14.8</v>
      </c>
      <c r="C21" s="264">
        <v>34.5</v>
      </c>
      <c r="D21" s="264">
        <v>100</v>
      </c>
      <c r="E21" s="264">
        <v>3.3</v>
      </c>
      <c r="F21" s="264">
        <v>7.1</v>
      </c>
      <c r="G21" s="264">
        <v>100</v>
      </c>
      <c r="H21" s="264">
        <v>96.5</v>
      </c>
      <c r="I21" s="264">
        <v>91</v>
      </c>
      <c r="J21" s="264">
        <v>95.5</v>
      </c>
      <c r="K21" s="264">
        <v>92.3</v>
      </c>
      <c r="L21" s="264">
        <v>63.6</v>
      </c>
      <c r="M21" s="264">
        <v>38.200000000000003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263" t="s">
        <v>259</v>
      </c>
      <c r="B22" s="264">
        <v>17.399999999999999</v>
      </c>
      <c r="C22" s="264">
        <v>36</v>
      </c>
      <c r="D22" s="264">
        <v>100</v>
      </c>
      <c r="E22" s="264">
        <v>5.2</v>
      </c>
      <c r="F22" s="264">
        <v>8.8000000000000007</v>
      </c>
      <c r="G22" s="264">
        <v>100</v>
      </c>
      <c r="H22" s="264">
        <v>94.9</v>
      </c>
      <c r="I22" s="264">
        <v>97</v>
      </c>
      <c r="J22" s="264">
        <v>96.5</v>
      </c>
      <c r="K22" s="264">
        <v>88.7</v>
      </c>
      <c r="L22" s="264">
        <v>84.8</v>
      </c>
      <c r="M22" s="264">
        <v>54.3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263" t="s">
        <v>260</v>
      </c>
      <c r="B23" s="264">
        <v>21.5</v>
      </c>
      <c r="C23" s="264">
        <v>43.3</v>
      </c>
      <c r="D23" s="264">
        <v>100</v>
      </c>
      <c r="E23" s="264">
        <v>3.9</v>
      </c>
      <c r="F23" s="264">
        <v>11.9</v>
      </c>
      <c r="G23" s="264">
        <v>100</v>
      </c>
      <c r="H23" s="264">
        <v>93.6</v>
      </c>
      <c r="I23" s="264">
        <v>94.7</v>
      </c>
      <c r="J23" s="264">
        <v>95.1</v>
      </c>
      <c r="K23" s="264">
        <v>88</v>
      </c>
      <c r="L23" s="264">
        <v>90.3</v>
      </c>
      <c r="M23" s="264">
        <v>53.7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265" t="s">
        <v>261</v>
      </c>
      <c r="B24" s="266">
        <v>13.6</v>
      </c>
      <c r="C24" s="266">
        <v>46</v>
      </c>
      <c r="D24" s="266">
        <v>100</v>
      </c>
      <c r="E24" s="266">
        <v>2.1</v>
      </c>
      <c r="F24" s="266">
        <v>27</v>
      </c>
      <c r="G24" s="266">
        <v>100</v>
      </c>
      <c r="H24" s="266">
        <v>84.7</v>
      </c>
      <c r="I24" s="266">
        <v>95.7</v>
      </c>
      <c r="J24" s="266">
        <v>90.1</v>
      </c>
      <c r="K24" s="266">
        <v>90.1</v>
      </c>
      <c r="L24" s="266">
        <v>81.400000000000006</v>
      </c>
      <c r="M24" s="266">
        <v>52.3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9" spans="1:28" s="76" customFormat="1">
      <c r="A29" s="267"/>
      <c r="B29" s="268" t="s">
        <v>595</v>
      </c>
      <c r="C29" s="267" t="s">
        <v>574</v>
      </c>
      <c r="D29" s="267" t="s">
        <v>575</v>
      </c>
      <c r="E29" s="267" t="s">
        <v>576</v>
      </c>
      <c r="F29" s="267" t="s">
        <v>577</v>
      </c>
      <c r="G29" s="267" t="s">
        <v>578</v>
      </c>
      <c r="H29" s="267" t="s">
        <v>579</v>
      </c>
      <c r="I29" s="267" t="s">
        <v>580</v>
      </c>
      <c r="J29" s="267" t="s">
        <v>581</v>
      </c>
      <c r="K29" s="267" t="s">
        <v>582</v>
      </c>
      <c r="L29" s="267" t="s">
        <v>583</v>
      </c>
      <c r="M29" s="267" t="s">
        <v>584</v>
      </c>
      <c r="N29" s="267" t="s">
        <v>585</v>
      </c>
    </row>
    <row r="30" spans="1:28">
      <c r="A30" s="269" t="s">
        <v>596</v>
      </c>
      <c r="B30" s="270">
        <v>1</v>
      </c>
      <c r="C30" s="271">
        <f t="shared" ref="C30:N34" si="0">QUARTILE(B$4:B$24,$B30)</f>
        <v>8.1</v>
      </c>
      <c r="D30" s="271">
        <f t="shared" si="0"/>
        <v>22.349999999999998</v>
      </c>
      <c r="E30" s="271">
        <f t="shared" si="0"/>
        <v>100</v>
      </c>
      <c r="F30" s="271">
        <f t="shared" si="0"/>
        <v>1.675</v>
      </c>
      <c r="G30" s="271">
        <f t="shared" si="0"/>
        <v>5.3999999999999995</v>
      </c>
      <c r="H30" s="271">
        <f t="shared" si="0"/>
        <v>100</v>
      </c>
      <c r="I30" s="271">
        <f t="shared" si="0"/>
        <v>70.849999999999994</v>
      </c>
      <c r="J30" s="271">
        <f t="shared" si="0"/>
        <v>90.724999999999994</v>
      </c>
      <c r="K30" s="271">
        <f t="shared" si="0"/>
        <v>88</v>
      </c>
      <c r="L30" s="271">
        <f t="shared" si="0"/>
        <v>74.224999999999994</v>
      </c>
      <c r="M30" s="271">
        <f t="shared" si="0"/>
        <v>56.7</v>
      </c>
      <c r="N30" s="272">
        <f t="shared" si="0"/>
        <v>34.524999999999999</v>
      </c>
    </row>
    <row r="31" spans="1:28">
      <c r="A31" s="269" t="s">
        <v>597</v>
      </c>
      <c r="B31" s="270">
        <v>0</v>
      </c>
      <c r="C31" s="271">
        <f t="shared" si="0"/>
        <v>6.1</v>
      </c>
      <c r="D31" s="271">
        <f t="shared" si="0"/>
        <v>16.399999999999999</v>
      </c>
      <c r="E31" s="271">
        <f t="shared" si="0"/>
        <v>100</v>
      </c>
      <c r="F31" s="271">
        <f t="shared" si="0"/>
        <v>1.2</v>
      </c>
      <c r="G31" s="271">
        <f t="shared" si="0"/>
        <v>1.9</v>
      </c>
      <c r="H31" s="271">
        <f t="shared" si="0"/>
        <v>100</v>
      </c>
      <c r="I31" s="271">
        <f t="shared" si="0"/>
        <v>59.1</v>
      </c>
      <c r="J31" s="271">
        <f t="shared" si="0"/>
        <v>72.2</v>
      </c>
      <c r="K31" s="271">
        <f t="shared" si="0"/>
        <v>50</v>
      </c>
      <c r="L31" s="271">
        <f t="shared" si="0"/>
        <v>57.1</v>
      </c>
      <c r="M31" s="271">
        <f t="shared" si="0"/>
        <v>43.6</v>
      </c>
      <c r="N31" s="272">
        <f t="shared" si="0"/>
        <v>15.9</v>
      </c>
    </row>
    <row r="32" spans="1:28">
      <c r="A32" s="269" t="s">
        <v>598</v>
      </c>
      <c r="B32" s="270">
        <v>2</v>
      </c>
      <c r="C32" s="271">
        <f t="shared" si="0"/>
        <v>11.5</v>
      </c>
      <c r="D32" s="271">
        <f t="shared" si="0"/>
        <v>25.049999999999997</v>
      </c>
      <c r="E32" s="271">
        <f t="shared" si="0"/>
        <v>100</v>
      </c>
      <c r="F32" s="271">
        <f t="shared" si="0"/>
        <v>2.1</v>
      </c>
      <c r="G32" s="271">
        <f t="shared" si="0"/>
        <v>6.7</v>
      </c>
      <c r="H32" s="271">
        <f t="shared" si="0"/>
        <v>100</v>
      </c>
      <c r="I32" s="271">
        <f t="shared" si="0"/>
        <v>76.75</v>
      </c>
      <c r="J32" s="271">
        <f t="shared" si="0"/>
        <v>94.95</v>
      </c>
      <c r="K32" s="271">
        <f t="shared" si="0"/>
        <v>94.550000000000011</v>
      </c>
      <c r="L32" s="271">
        <f t="shared" si="0"/>
        <v>85.6</v>
      </c>
      <c r="M32" s="271">
        <f t="shared" si="0"/>
        <v>65.7</v>
      </c>
      <c r="N32" s="272">
        <f t="shared" si="0"/>
        <v>41.55</v>
      </c>
    </row>
    <row r="33" spans="1:14">
      <c r="A33" s="269" t="s">
        <v>599</v>
      </c>
      <c r="B33" s="270">
        <v>4</v>
      </c>
      <c r="C33" s="271">
        <f t="shared" si="0"/>
        <v>26.3</v>
      </c>
      <c r="D33" s="271">
        <f t="shared" si="0"/>
        <v>46</v>
      </c>
      <c r="E33" s="271">
        <f t="shared" si="0"/>
        <v>100</v>
      </c>
      <c r="F33" s="271">
        <f t="shared" si="0"/>
        <v>5.2</v>
      </c>
      <c r="G33" s="271">
        <f t="shared" si="0"/>
        <v>27</v>
      </c>
      <c r="H33" s="271">
        <f t="shared" si="0"/>
        <v>100</v>
      </c>
      <c r="I33" s="271">
        <f t="shared" si="0"/>
        <v>96.7</v>
      </c>
      <c r="J33" s="271">
        <f t="shared" si="0"/>
        <v>100</v>
      </c>
      <c r="K33" s="271">
        <f t="shared" si="0"/>
        <v>100</v>
      </c>
      <c r="L33" s="271">
        <f t="shared" si="0"/>
        <v>93.6</v>
      </c>
      <c r="M33" s="271">
        <f t="shared" si="0"/>
        <v>100</v>
      </c>
      <c r="N33" s="272">
        <f t="shared" si="0"/>
        <v>60.6</v>
      </c>
    </row>
    <row r="34" spans="1:14">
      <c r="A34" s="273" t="s">
        <v>600</v>
      </c>
      <c r="B34" s="274">
        <v>3</v>
      </c>
      <c r="C34" s="275">
        <f t="shared" si="0"/>
        <v>14.875</v>
      </c>
      <c r="D34" s="275">
        <f t="shared" si="0"/>
        <v>33.274999999999999</v>
      </c>
      <c r="E34" s="275">
        <f t="shared" si="0"/>
        <v>100</v>
      </c>
      <c r="F34" s="275">
        <f t="shared" si="0"/>
        <v>2.9249999999999998</v>
      </c>
      <c r="G34" s="275">
        <f t="shared" si="0"/>
        <v>8.4</v>
      </c>
      <c r="H34" s="275">
        <f t="shared" si="0"/>
        <v>100</v>
      </c>
      <c r="I34" s="275">
        <f t="shared" si="0"/>
        <v>87.6</v>
      </c>
      <c r="J34" s="275">
        <f t="shared" si="0"/>
        <v>97.025000000000006</v>
      </c>
      <c r="K34" s="275">
        <f t="shared" si="0"/>
        <v>95.9</v>
      </c>
      <c r="L34" s="275">
        <f t="shared" si="0"/>
        <v>88.724999999999994</v>
      </c>
      <c r="M34" s="275">
        <f t="shared" si="0"/>
        <v>81.575000000000003</v>
      </c>
      <c r="N34" s="276">
        <f t="shared" si="0"/>
        <v>50.125</v>
      </c>
    </row>
    <row r="35" spans="1:14">
      <c r="A35" s="7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</row>
    <row r="36" spans="1:14">
      <c r="A36" s="76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</row>
  </sheetData>
  <mergeCells count="1">
    <mergeCell ref="A1:M1"/>
  </mergeCells>
  <printOptions gridLinesSet="0"/>
  <pageMargins left="0.7" right="0.7" top="0.75" bottom="0.75" header="0.5" footer="0.5"/>
  <pageSetup paperSize="9" orientation="landscape"/>
  <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theme="0"/>
  </sheetPr>
  <dimension ref="A1:B15"/>
  <sheetViews>
    <sheetView workbookViewId="0">
      <selection activeCell="G23" sqref="G23"/>
    </sheetView>
  </sheetViews>
  <sheetFormatPr defaultColWidth="8.88671875" defaultRowHeight="32.25" customHeight="1"/>
  <cols>
    <col min="2" max="2" width="62" bestFit="1" customWidth="1"/>
  </cols>
  <sheetData>
    <row r="1" spans="1:2" ht="32.25" customHeight="1">
      <c r="A1" s="345" t="s">
        <v>601</v>
      </c>
      <c r="B1" s="345"/>
    </row>
    <row r="3" spans="1:2" ht="32.25" customHeight="1">
      <c r="A3" s="278" t="s">
        <v>548</v>
      </c>
      <c r="B3" s="278" t="s">
        <v>602</v>
      </c>
    </row>
    <row r="4" spans="1:2" ht="32.25" customHeight="1">
      <c r="A4" s="279">
        <v>1</v>
      </c>
      <c r="B4" s="280" t="s">
        <v>603</v>
      </c>
    </row>
    <row r="5" spans="1:2" ht="32.25" customHeight="1">
      <c r="A5" s="281" t="s">
        <v>569</v>
      </c>
      <c r="B5" s="282" t="s">
        <v>604</v>
      </c>
    </row>
    <row r="6" spans="1:2" ht="32.25" customHeight="1">
      <c r="A6" s="281" t="s">
        <v>570</v>
      </c>
      <c r="B6" s="282" t="s">
        <v>605</v>
      </c>
    </row>
    <row r="7" spans="1:2" ht="32.25" customHeight="1">
      <c r="A7" s="281">
        <v>3</v>
      </c>
      <c r="B7" s="282" t="s">
        <v>606</v>
      </c>
    </row>
    <row r="8" spans="1:2" ht="32.25" customHeight="1">
      <c r="A8" s="281" t="s">
        <v>571</v>
      </c>
      <c r="B8" s="282" t="s">
        <v>607</v>
      </c>
    </row>
    <row r="9" spans="1:2" ht="32.25" customHeight="1">
      <c r="A9" s="281" t="s">
        <v>572</v>
      </c>
      <c r="B9" s="282" t="s">
        <v>608</v>
      </c>
    </row>
    <row r="10" spans="1:2" ht="32.25" customHeight="1">
      <c r="A10" s="281">
        <v>5</v>
      </c>
      <c r="B10" s="282" t="s">
        <v>609</v>
      </c>
    </row>
    <row r="11" spans="1:2" ht="32.25" customHeight="1">
      <c r="A11" s="281">
        <v>6</v>
      </c>
      <c r="B11" s="282" t="s">
        <v>610</v>
      </c>
    </row>
    <row r="12" spans="1:2" ht="32.25" customHeight="1">
      <c r="A12" s="281">
        <v>7</v>
      </c>
      <c r="B12" s="282" t="s">
        <v>611</v>
      </c>
    </row>
    <row r="13" spans="1:2" ht="32.25" customHeight="1">
      <c r="A13" s="281">
        <v>8</v>
      </c>
      <c r="B13" s="282" t="s">
        <v>612</v>
      </c>
    </row>
    <row r="14" spans="1:2" ht="32.25" customHeight="1">
      <c r="A14" s="281">
        <v>9</v>
      </c>
      <c r="B14" s="282" t="s">
        <v>613</v>
      </c>
    </row>
    <row r="15" spans="1:2" ht="32.25" customHeight="1">
      <c r="A15" s="283">
        <v>10</v>
      </c>
      <c r="B15" s="284" t="s">
        <v>614</v>
      </c>
    </row>
  </sheetData>
  <mergeCells count="1">
    <mergeCell ref="A1:B1"/>
  </mergeCells>
  <printOptions gridLines="1"/>
  <pageMargins left="0.7" right="0.7" top="0.75" bottom="0.75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5"/>
  <sheetViews>
    <sheetView zoomScaleNormal="100" workbookViewId="0">
      <selection activeCell="I39" sqref="I39"/>
    </sheetView>
  </sheetViews>
  <sheetFormatPr defaultColWidth="8.88671875" defaultRowHeight="14.4"/>
  <cols>
    <col min="1" max="1" width="23.109375" customWidth="1"/>
  </cols>
  <sheetData>
    <row r="1" spans="1:12" ht="30" customHeight="1">
      <c r="A1" s="346" t="s">
        <v>86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</row>
    <row r="3" spans="1:12">
      <c r="A3" s="38" t="s">
        <v>8</v>
      </c>
      <c r="B3" s="73" t="s">
        <v>79</v>
      </c>
      <c r="C3" s="73" t="s">
        <v>80</v>
      </c>
      <c r="D3" s="73" t="s">
        <v>81</v>
      </c>
      <c r="E3" s="73" t="s">
        <v>82</v>
      </c>
      <c r="F3" s="73" t="s">
        <v>83</v>
      </c>
      <c r="G3" s="38" t="s">
        <v>34</v>
      </c>
      <c r="H3" s="73" t="s">
        <v>79</v>
      </c>
      <c r="I3" s="73" t="s">
        <v>80</v>
      </c>
      <c r="J3" s="73" t="s">
        <v>81</v>
      </c>
      <c r="K3" s="73" t="s">
        <v>82</v>
      </c>
      <c r="L3" s="73" t="s">
        <v>83</v>
      </c>
    </row>
    <row r="4" spans="1:12">
      <c r="A4" s="17" t="s">
        <v>13</v>
      </c>
      <c r="B4" s="5">
        <v>1733</v>
      </c>
      <c r="C4" s="5">
        <v>5883</v>
      </c>
      <c r="D4" s="5">
        <v>3406</v>
      </c>
      <c r="E4" s="5">
        <v>8153</v>
      </c>
      <c r="F4" s="5">
        <v>6697</v>
      </c>
      <c r="G4" s="5">
        <v>25872</v>
      </c>
      <c r="H4" s="74">
        <v>6.6983611626468764E-2</v>
      </c>
      <c r="I4" s="74">
        <v>0.2273886827458256</v>
      </c>
      <c r="J4" s="74">
        <v>0.13164811379097094</v>
      </c>
      <c r="K4" s="74">
        <v>0.3151283240568955</v>
      </c>
      <c r="L4" s="74">
        <v>0.25885126777983919</v>
      </c>
    </row>
    <row r="5" spans="1:12">
      <c r="A5" s="17" t="s">
        <v>14</v>
      </c>
      <c r="B5" s="5"/>
      <c r="C5" s="5">
        <v>730</v>
      </c>
      <c r="D5" s="5"/>
      <c r="E5" s="5"/>
      <c r="F5" s="5"/>
      <c r="G5" s="5">
        <v>730</v>
      </c>
      <c r="H5" s="74">
        <v>0</v>
      </c>
      <c r="I5" s="74">
        <v>1</v>
      </c>
      <c r="J5" s="74">
        <v>0</v>
      </c>
      <c r="K5" s="74">
        <v>0</v>
      </c>
      <c r="L5" s="74">
        <v>0</v>
      </c>
    </row>
    <row r="6" spans="1:12">
      <c r="A6" s="17" t="s">
        <v>15</v>
      </c>
      <c r="B6" s="5">
        <v>4029</v>
      </c>
      <c r="C6" s="5">
        <v>10293</v>
      </c>
      <c r="D6" s="5">
        <v>3659</v>
      </c>
      <c r="E6" s="5">
        <v>28706</v>
      </c>
      <c r="F6" s="5">
        <v>21620</v>
      </c>
      <c r="G6" s="5">
        <v>68307</v>
      </c>
      <c r="H6" s="74">
        <v>5.8983705915938336E-2</v>
      </c>
      <c r="I6" s="74">
        <v>0.15068733804734508</v>
      </c>
      <c r="J6" s="74">
        <v>5.3566984350066613E-2</v>
      </c>
      <c r="K6" s="74">
        <v>0.42024975478355076</v>
      </c>
      <c r="L6" s="74">
        <v>0.31651221690309922</v>
      </c>
    </row>
    <row r="7" spans="1:12">
      <c r="A7" s="17" t="s">
        <v>68</v>
      </c>
      <c r="B7" s="5">
        <v>416</v>
      </c>
      <c r="C7" s="5"/>
      <c r="D7" s="5">
        <v>835</v>
      </c>
      <c r="E7" s="5">
        <v>3879</v>
      </c>
      <c r="F7" s="5"/>
      <c r="G7" s="5">
        <v>5130</v>
      </c>
      <c r="H7" s="74">
        <v>8.1091617933723201E-2</v>
      </c>
      <c r="I7" s="74">
        <v>0</v>
      </c>
      <c r="J7" s="74">
        <v>0.16276803118908381</v>
      </c>
      <c r="K7" s="74">
        <v>0.756140350877193</v>
      </c>
      <c r="L7" s="74">
        <v>0</v>
      </c>
    </row>
    <row r="8" spans="1:12">
      <c r="A8" s="17" t="s">
        <v>69</v>
      </c>
      <c r="B8" s="5">
        <v>358</v>
      </c>
      <c r="C8" s="5"/>
      <c r="D8" s="5"/>
      <c r="E8" s="5">
        <v>1040</v>
      </c>
      <c r="F8" s="5">
        <v>2547</v>
      </c>
      <c r="G8" s="5">
        <v>3945</v>
      </c>
      <c r="H8" s="74">
        <v>9.074778200253486E-2</v>
      </c>
      <c r="I8" s="74">
        <v>0</v>
      </c>
      <c r="J8" s="74">
        <v>0</v>
      </c>
      <c r="K8" s="74">
        <v>0.26362484157160965</v>
      </c>
      <c r="L8" s="74">
        <v>0.64562737642585555</v>
      </c>
    </row>
    <row r="9" spans="1:12">
      <c r="A9" s="17" t="s">
        <v>18</v>
      </c>
      <c r="B9" s="5">
        <v>1922</v>
      </c>
      <c r="C9" s="5">
        <v>6443</v>
      </c>
      <c r="D9" s="5">
        <v>4714</v>
      </c>
      <c r="E9" s="5">
        <v>16279</v>
      </c>
      <c r="F9" s="5">
        <v>2811</v>
      </c>
      <c r="G9" s="5">
        <v>32169</v>
      </c>
      <c r="H9" s="74">
        <v>5.9746961360315834E-2</v>
      </c>
      <c r="I9" s="74">
        <v>0.20028598961733346</v>
      </c>
      <c r="J9" s="74">
        <v>0.14653859305542602</v>
      </c>
      <c r="K9" s="74">
        <v>0.50604619354036495</v>
      </c>
      <c r="L9" s="74">
        <v>8.7382262426559734E-2</v>
      </c>
    </row>
    <row r="10" spans="1:12">
      <c r="A10" s="17" t="s">
        <v>629</v>
      </c>
      <c r="B10" s="5">
        <v>861</v>
      </c>
      <c r="C10" s="5">
        <v>2858</v>
      </c>
      <c r="D10" s="5"/>
      <c r="E10" s="5">
        <v>3987</v>
      </c>
      <c r="F10" s="5"/>
      <c r="G10" s="5">
        <v>7706</v>
      </c>
      <c r="H10" s="74">
        <v>0.1117311186088762</v>
      </c>
      <c r="I10" s="74">
        <v>0.3708798338956657</v>
      </c>
      <c r="J10" s="74">
        <v>0</v>
      </c>
      <c r="K10" s="74">
        <v>0.51738904749545811</v>
      </c>
      <c r="L10" s="74">
        <v>0</v>
      </c>
    </row>
    <row r="11" spans="1:12">
      <c r="A11" s="17" t="s">
        <v>20</v>
      </c>
      <c r="B11" s="5">
        <v>515</v>
      </c>
      <c r="C11" s="5">
        <v>2764</v>
      </c>
      <c r="D11" s="5">
        <v>961</v>
      </c>
      <c r="E11" s="5">
        <v>3891</v>
      </c>
      <c r="F11" s="5"/>
      <c r="G11" s="5">
        <v>8131</v>
      </c>
      <c r="H11" s="74">
        <v>6.3337842823760912E-2</v>
      </c>
      <c r="I11" s="74">
        <v>0.339933587504612</v>
      </c>
      <c r="J11" s="74">
        <v>0.11818964457016357</v>
      </c>
      <c r="K11" s="74">
        <v>0.47853892510146351</v>
      </c>
      <c r="L11" s="74">
        <v>0</v>
      </c>
    </row>
    <row r="12" spans="1:12">
      <c r="A12" s="17" t="s">
        <v>21</v>
      </c>
      <c r="B12" s="5">
        <v>1107</v>
      </c>
      <c r="C12" s="5">
        <v>1154</v>
      </c>
      <c r="D12" s="5">
        <v>3467</v>
      </c>
      <c r="E12" s="5">
        <v>12970</v>
      </c>
      <c r="F12" s="5">
        <v>11213</v>
      </c>
      <c r="G12" s="5">
        <v>29911</v>
      </c>
      <c r="H12" s="74">
        <v>3.7009795727324393E-2</v>
      </c>
      <c r="I12" s="74">
        <v>3.8581124001203573E-2</v>
      </c>
      <c r="J12" s="74">
        <v>0.11591053458593828</v>
      </c>
      <c r="K12" s="74">
        <v>0.43361973855772123</v>
      </c>
      <c r="L12" s="74">
        <v>0.37487880712781252</v>
      </c>
    </row>
    <row r="13" spans="1:12">
      <c r="A13" s="17" t="s">
        <v>22</v>
      </c>
      <c r="B13" s="5">
        <v>1201</v>
      </c>
      <c r="C13" s="5">
        <v>2311</v>
      </c>
      <c r="D13" s="5">
        <v>6331</v>
      </c>
      <c r="E13" s="5">
        <v>9844</v>
      </c>
      <c r="F13" s="5">
        <v>3032</v>
      </c>
      <c r="G13" s="5">
        <v>22719</v>
      </c>
      <c r="H13" s="74">
        <v>5.2863242220168138E-2</v>
      </c>
      <c r="I13" s="74">
        <v>0.10172102645362913</v>
      </c>
      <c r="J13" s="74">
        <v>0.2786654342180554</v>
      </c>
      <c r="K13" s="74">
        <v>0.43329371891368457</v>
      </c>
      <c r="L13" s="74">
        <v>0.13345657819446277</v>
      </c>
    </row>
    <row r="14" spans="1:12">
      <c r="A14" s="17" t="s">
        <v>23</v>
      </c>
      <c r="B14" s="5">
        <v>308</v>
      </c>
      <c r="C14" s="5">
        <v>1187</v>
      </c>
      <c r="D14" s="5"/>
      <c r="E14" s="5">
        <v>4057</v>
      </c>
      <c r="F14" s="5"/>
      <c r="G14" s="5">
        <v>5552</v>
      </c>
      <c r="H14" s="74">
        <v>5.5475504322766572E-2</v>
      </c>
      <c r="I14" s="74">
        <v>0.21379682997118155</v>
      </c>
      <c r="J14" s="74">
        <v>0</v>
      </c>
      <c r="K14" s="74">
        <v>0.73072766570605185</v>
      </c>
      <c r="L14" s="74">
        <v>0</v>
      </c>
    </row>
    <row r="15" spans="1:12">
      <c r="A15" s="17" t="s">
        <v>24</v>
      </c>
      <c r="B15" s="5">
        <v>69</v>
      </c>
      <c r="C15" s="5">
        <v>3787</v>
      </c>
      <c r="D15" s="5">
        <v>882</v>
      </c>
      <c r="E15" s="5">
        <v>3982</v>
      </c>
      <c r="F15" s="5"/>
      <c r="G15" s="5">
        <v>8720</v>
      </c>
      <c r="H15" s="74">
        <v>7.9128440366972481E-3</v>
      </c>
      <c r="I15" s="74">
        <v>0.43428899082568806</v>
      </c>
      <c r="J15" s="74">
        <v>0.10114678899082569</v>
      </c>
      <c r="K15" s="74">
        <v>0.45665137614678897</v>
      </c>
      <c r="L15" s="74">
        <v>0</v>
      </c>
    </row>
    <row r="16" spans="1:12">
      <c r="A16" s="17" t="s">
        <v>25</v>
      </c>
      <c r="B16" s="5">
        <v>2472</v>
      </c>
      <c r="C16" s="5">
        <v>2477</v>
      </c>
      <c r="D16" s="5">
        <v>7196</v>
      </c>
      <c r="E16" s="5">
        <v>8792</v>
      </c>
      <c r="F16" s="5">
        <v>16017</v>
      </c>
      <c r="G16" s="5">
        <v>36954</v>
      </c>
      <c r="H16" s="74">
        <v>6.6893976294853066E-2</v>
      </c>
      <c r="I16" s="74">
        <v>6.702927964496401E-2</v>
      </c>
      <c r="J16" s="74">
        <v>0.19472858147967745</v>
      </c>
      <c r="K16" s="74">
        <v>0.23791741083509227</v>
      </c>
      <c r="L16" s="74">
        <v>0.43343075174541323</v>
      </c>
    </row>
    <row r="17" spans="1:12">
      <c r="A17" s="17" t="s">
        <v>26</v>
      </c>
      <c r="B17" s="5">
        <v>646</v>
      </c>
      <c r="C17" s="5">
        <v>3614</v>
      </c>
      <c r="D17" s="5"/>
      <c r="E17" s="5">
        <v>3930</v>
      </c>
      <c r="F17" s="5"/>
      <c r="G17" s="5">
        <v>8190</v>
      </c>
      <c r="H17" s="74">
        <v>7.8876678876678874E-2</v>
      </c>
      <c r="I17" s="74">
        <v>0.44126984126984126</v>
      </c>
      <c r="J17" s="74">
        <v>0</v>
      </c>
      <c r="K17" s="74">
        <v>0.47985347985347987</v>
      </c>
      <c r="L17" s="74">
        <v>0</v>
      </c>
    </row>
    <row r="18" spans="1:12">
      <c r="A18" s="17" t="s">
        <v>27</v>
      </c>
      <c r="B18" s="5">
        <v>670</v>
      </c>
      <c r="C18" s="5">
        <v>657</v>
      </c>
      <c r="D18" s="5"/>
      <c r="E18" s="5"/>
      <c r="F18" s="5"/>
      <c r="G18" s="5">
        <v>1327</v>
      </c>
      <c r="H18" s="74">
        <v>0.50489826676714389</v>
      </c>
      <c r="I18" s="74">
        <v>0.49510173323285606</v>
      </c>
      <c r="J18" s="74">
        <v>0</v>
      </c>
      <c r="K18" s="74">
        <v>0</v>
      </c>
      <c r="L18" s="74">
        <v>0</v>
      </c>
    </row>
    <row r="19" spans="1:12">
      <c r="A19" s="17" t="s">
        <v>28</v>
      </c>
      <c r="B19" s="5">
        <v>4008</v>
      </c>
      <c r="C19" s="5">
        <v>8105</v>
      </c>
      <c r="D19" s="5">
        <v>6241</v>
      </c>
      <c r="E19" s="5">
        <v>21894</v>
      </c>
      <c r="F19" s="5">
        <v>2660</v>
      </c>
      <c r="G19" s="5">
        <v>42908</v>
      </c>
      <c r="H19" s="74">
        <v>9.3409154470028899E-2</v>
      </c>
      <c r="I19" s="74">
        <v>0.18889251421646314</v>
      </c>
      <c r="J19" s="74">
        <v>0.14545073179826606</v>
      </c>
      <c r="K19" s="74">
        <v>0.51025449799571176</v>
      </c>
      <c r="L19" s="74">
        <v>6.1993101519530157E-2</v>
      </c>
    </row>
    <row r="20" spans="1:12">
      <c r="A20" s="17" t="s">
        <v>29</v>
      </c>
      <c r="B20" s="5">
        <v>1943</v>
      </c>
      <c r="C20" s="5">
        <v>4579</v>
      </c>
      <c r="D20" s="5">
        <v>3496</v>
      </c>
      <c r="E20" s="5">
        <v>16226</v>
      </c>
      <c r="F20" s="5"/>
      <c r="G20" s="5">
        <v>26244</v>
      </c>
      <c r="H20" s="74">
        <v>7.4035970126505105E-2</v>
      </c>
      <c r="I20" s="74">
        <v>0.17447797591830513</v>
      </c>
      <c r="J20" s="74">
        <v>0.13321140070111265</v>
      </c>
      <c r="K20" s="74">
        <v>0.61827465325407716</v>
      </c>
      <c r="L20" s="74">
        <v>0</v>
      </c>
    </row>
    <row r="21" spans="1:12">
      <c r="A21" s="17" t="s">
        <v>30</v>
      </c>
      <c r="B21" s="5">
        <v>836</v>
      </c>
      <c r="C21" s="5">
        <v>653</v>
      </c>
      <c r="D21" s="5">
        <v>856</v>
      </c>
      <c r="E21" s="5">
        <v>1291</v>
      </c>
      <c r="F21" s="5"/>
      <c r="G21" s="5">
        <v>3636</v>
      </c>
      <c r="H21" s="74">
        <v>0.22992299229922991</v>
      </c>
      <c r="I21" s="74">
        <v>0.17959295929592958</v>
      </c>
      <c r="J21" s="74">
        <v>0.23542354235423543</v>
      </c>
      <c r="K21" s="74">
        <v>0.35506050605060507</v>
      </c>
      <c r="L21" s="74">
        <v>0</v>
      </c>
    </row>
    <row r="22" spans="1:12">
      <c r="A22" s="17" t="s">
        <v>31</v>
      </c>
      <c r="B22" s="5">
        <v>493</v>
      </c>
      <c r="C22" s="5">
        <v>2215</v>
      </c>
      <c r="D22" s="5">
        <v>1843</v>
      </c>
      <c r="E22" s="5">
        <v>7882</v>
      </c>
      <c r="F22" s="5"/>
      <c r="G22" s="5">
        <v>12433</v>
      </c>
      <c r="H22" s="74">
        <v>3.9652537601544274E-2</v>
      </c>
      <c r="I22" s="74">
        <v>0.17815491031931152</v>
      </c>
      <c r="J22" s="74">
        <v>0.14823453711895762</v>
      </c>
      <c r="K22" s="74">
        <v>0.63395801496018656</v>
      </c>
      <c r="L22" s="74">
        <v>0</v>
      </c>
    </row>
    <row r="23" spans="1:12">
      <c r="A23" s="17" t="s">
        <v>32</v>
      </c>
      <c r="B23" s="5">
        <v>3109</v>
      </c>
      <c r="C23" s="5">
        <v>8345</v>
      </c>
      <c r="D23" s="5">
        <v>4295</v>
      </c>
      <c r="E23" s="5">
        <v>20857</v>
      </c>
      <c r="F23" s="5"/>
      <c r="G23" s="5">
        <v>36606</v>
      </c>
      <c r="H23" s="74">
        <v>8.4931432005682123E-2</v>
      </c>
      <c r="I23" s="74">
        <v>0.22796809266240506</v>
      </c>
      <c r="J23" s="74">
        <v>0.11733049226902693</v>
      </c>
      <c r="K23" s="74">
        <v>0.56976998306288584</v>
      </c>
      <c r="L23" s="74">
        <v>0</v>
      </c>
    </row>
    <row r="24" spans="1:12">
      <c r="A24" s="17" t="s">
        <v>33</v>
      </c>
      <c r="B24" s="5">
        <v>1826</v>
      </c>
      <c r="C24" s="5">
        <v>1309</v>
      </c>
      <c r="D24" s="5">
        <v>869</v>
      </c>
      <c r="E24" s="5">
        <v>3885</v>
      </c>
      <c r="F24" s="5"/>
      <c r="G24" s="5">
        <v>7889</v>
      </c>
      <c r="H24" s="74">
        <v>0.23146152871086323</v>
      </c>
      <c r="I24" s="74">
        <v>0.16592724046140195</v>
      </c>
      <c r="J24" s="74">
        <v>0.11015337812143491</v>
      </c>
      <c r="K24" s="74">
        <v>0.49245785270629994</v>
      </c>
      <c r="L24" s="74">
        <v>0</v>
      </c>
    </row>
    <row r="25" spans="1:12">
      <c r="A25" s="21" t="s">
        <v>51</v>
      </c>
      <c r="B25" s="54">
        <v>28522</v>
      </c>
      <c r="C25" s="54">
        <v>69364</v>
      </c>
      <c r="D25" s="54">
        <v>49051</v>
      </c>
      <c r="E25" s="54">
        <v>181545</v>
      </c>
      <c r="F25" s="54">
        <v>66597</v>
      </c>
      <c r="G25" s="54">
        <v>395079</v>
      </c>
      <c r="H25" s="77">
        <v>7.2193156305447773E-2</v>
      </c>
      <c r="I25" s="75">
        <v>0.17556994930127898</v>
      </c>
      <c r="J25" s="75">
        <v>0.12415491585227258</v>
      </c>
      <c r="K25" s="75">
        <v>0.45951569179834917</v>
      </c>
      <c r="L25" s="75">
        <v>0.16856628674265148</v>
      </c>
    </row>
  </sheetData>
  <mergeCells count="1">
    <mergeCell ref="A1:L1"/>
  </mergeCells>
  <printOptions gridLines="1"/>
  <pageMargins left="0.7" right="0.7" top="0.75" bottom="0.75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83</vt:i4>
      </vt:variant>
    </vt:vector>
  </HeadingPairs>
  <TitlesOfParts>
    <vt:vector size="83" baseType="lpstr">
      <vt:lpstr>Tab. 1</vt:lpstr>
      <vt:lpstr>Tab. 2</vt:lpstr>
      <vt:lpstr>Tab. 3</vt:lpstr>
      <vt:lpstr>Grafico 1</vt:lpstr>
      <vt:lpstr>Grafico 2  </vt:lpstr>
      <vt:lpstr>Tab. 4</vt:lpstr>
      <vt:lpstr>Tab. 5</vt:lpstr>
      <vt:lpstr>Grafico 3</vt:lpstr>
      <vt:lpstr>Grafico 4</vt:lpstr>
      <vt:lpstr>Tab. 6</vt:lpstr>
      <vt:lpstr>Tab. 7</vt:lpstr>
      <vt:lpstr>Tab. 8</vt:lpstr>
      <vt:lpstr>Tab. 9  </vt:lpstr>
      <vt:lpstr>Tab. 10</vt:lpstr>
      <vt:lpstr>Grafico 5</vt:lpstr>
      <vt:lpstr>Tab. 11</vt:lpstr>
      <vt:lpstr>Tab. 12</vt:lpstr>
      <vt:lpstr>Grafico 6</vt:lpstr>
      <vt:lpstr>Grafico 7</vt:lpstr>
      <vt:lpstr>Grafico 8</vt:lpstr>
      <vt:lpstr>Tab. 13</vt:lpstr>
      <vt:lpstr>Grafico 9</vt:lpstr>
      <vt:lpstr>Tab. 14</vt:lpstr>
      <vt:lpstr>Grafico 10</vt:lpstr>
      <vt:lpstr>Tab. 15</vt:lpstr>
      <vt:lpstr>Grafico 11</vt:lpstr>
      <vt:lpstr>Tab. 16</vt:lpstr>
      <vt:lpstr>Grafico 12</vt:lpstr>
      <vt:lpstr>Tab. 17</vt:lpstr>
      <vt:lpstr>Tab. 18</vt:lpstr>
      <vt:lpstr>Tab. 19</vt:lpstr>
      <vt:lpstr>Grafico 13</vt:lpstr>
      <vt:lpstr>Tab. 20</vt:lpstr>
      <vt:lpstr>Tab. 21</vt:lpstr>
      <vt:lpstr>Tab. 22</vt:lpstr>
      <vt:lpstr>Tab. 23</vt:lpstr>
      <vt:lpstr>Tab. 24</vt:lpstr>
      <vt:lpstr>Grafico 14</vt:lpstr>
      <vt:lpstr>Tab. 25</vt:lpstr>
      <vt:lpstr>Tab. 26</vt:lpstr>
      <vt:lpstr>Tab. 27</vt:lpstr>
      <vt:lpstr>Tab. 28</vt:lpstr>
      <vt:lpstr>Grafico 15</vt:lpstr>
      <vt:lpstr>Tab. 29</vt:lpstr>
      <vt:lpstr>Grafico 16</vt:lpstr>
      <vt:lpstr>Tab. 30</vt:lpstr>
      <vt:lpstr>Grafico 17</vt:lpstr>
      <vt:lpstr>Tab. 31</vt:lpstr>
      <vt:lpstr>Tab. 32</vt:lpstr>
      <vt:lpstr>Tab. 33</vt:lpstr>
      <vt:lpstr>Tab. 34</vt:lpstr>
      <vt:lpstr>Tab. 35 </vt:lpstr>
      <vt:lpstr>Tab. 36</vt:lpstr>
      <vt:lpstr>Tab. 37</vt:lpstr>
      <vt:lpstr>Tab. 38 </vt:lpstr>
      <vt:lpstr>Tab. 39</vt:lpstr>
      <vt:lpstr>Tab. 40</vt:lpstr>
      <vt:lpstr>Tab. 41</vt:lpstr>
      <vt:lpstr>Grafico 18</vt:lpstr>
      <vt:lpstr>Tab. 42</vt:lpstr>
      <vt:lpstr>Tab. 43</vt:lpstr>
      <vt:lpstr>Grafico 19</vt:lpstr>
      <vt:lpstr>Tab. 44</vt:lpstr>
      <vt:lpstr>Tab. 45</vt:lpstr>
      <vt:lpstr>Tab. 46</vt:lpstr>
      <vt:lpstr>Tab. 47</vt:lpstr>
      <vt:lpstr>Tab. 48</vt:lpstr>
      <vt:lpstr>Grafico 20</vt:lpstr>
      <vt:lpstr>Tab. 49</vt:lpstr>
      <vt:lpstr>Tab. 50</vt:lpstr>
      <vt:lpstr>Tab. 51</vt:lpstr>
      <vt:lpstr>Grafico 21</vt:lpstr>
      <vt:lpstr>Tab. 52</vt:lpstr>
      <vt:lpstr>Tab. 53</vt:lpstr>
      <vt:lpstr>Tab. 54</vt:lpstr>
      <vt:lpstr>Tab. 55</vt:lpstr>
      <vt:lpstr>Tab. 56</vt:lpstr>
      <vt:lpstr>Tab. 57</vt:lpstr>
      <vt:lpstr>Tab. 58</vt:lpstr>
      <vt:lpstr>Grafico 22-23</vt:lpstr>
      <vt:lpstr>Tab.59</vt:lpstr>
      <vt:lpstr>Grafico 24</vt:lpstr>
      <vt:lpstr>Matrice - Classi di Robson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Cesare Miriam</dc:creator>
  <cp:lastModifiedBy>Boldrini Rosaria</cp:lastModifiedBy>
  <dcterms:created xsi:type="dcterms:W3CDTF">2022-06-13T10:05:51Z</dcterms:created>
  <dcterms:modified xsi:type="dcterms:W3CDTF">2022-10-04T14:10:30Z</dcterms:modified>
</cp:coreProperties>
</file>