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6.xml" ContentType="application/vnd.openxmlformats-officedocument.spreadsheetml.worksheet+xml"/>
  <Override PartName="/xl/worksheets/sheet52.xml" ContentType="application/vnd.openxmlformats-officedocument.spreadsheetml.worksheet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63.xml" ContentType="application/vnd.openxmlformats-officedocument.spreadsheetml.worksheet+xml"/>
  <Override PartName="/xl/worksheets/sheet22.xml" ContentType="application/vnd.openxmlformats-officedocument.spreadsheetml.worksheet+xml"/>
  <Override PartName="/xl/worksheets/sheet66.xml" ContentType="application/vnd.openxmlformats-officedocument.spreadsheetml.worksheet+xml"/>
  <Override PartName="/xl/worksheets/sheet11.xml" ContentType="application/vnd.openxmlformats-officedocument.spreadsheetml.worksheet+xml"/>
  <Override PartName="/xl/drawings/drawing5.xml" ContentType="application/vnd.openxmlformats-officedocument.drawing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46.xml" ContentType="application/vnd.openxmlformats-officedocument.spreadsheetml.worksheet+xml"/>
  <Override PartName="/xl/worksheets/sheet21.xml" ContentType="application/vnd.openxmlformats-officedocument.spreadsheetml.worksheet+xml"/>
  <Override PartName="/xl/worksheets/sheet53.xml" ContentType="application/vnd.openxmlformats-officedocument.spreadsheetml.worksheet+xml"/>
  <Override PartName="/xl/worksheets/sheet33.xml" ContentType="application/vnd.openxmlformats-officedocument.spreadsheetml.worksheet+xml"/>
  <Override PartName="/xl/worksheets/sheet36.xml" ContentType="application/vnd.openxmlformats-officedocument.spreadsheetml.worksheet+xml"/>
  <Override PartName="/xl/worksheets/sheet34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drawings/drawing15.xml" ContentType="application/vnd.openxmlformats-officedocument.drawing+xml"/>
  <Override PartName="/xl/worksheets/sheet47.xml" ContentType="application/vnd.openxmlformats-officedocument.spreadsheetml.worksheet+xml"/>
  <Override PartName="/xl/worksheets/sheet3.xml" ContentType="application/vnd.openxmlformats-officedocument.spreadsheetml.worksheet+xml"/>
  <Override PartName="/xl/drawings/drawing17.xml" ContentType="application/vnd.openxmlformats-officedocument.drawing+xml"/>
  <Override PartName="/xl/worksheets/sheet45.xml" ContentType="application/vnd.openxmlformats-officedocument.spreadsheetml.worksheet+xml"/>
  <Override PartName="/xl/worksheets/sheet35.xml" ContentType="application/vnd.openxmlformats-officedocument.spreadsheetml.worksheet+xml"/>
  <Override PartName="/xl/worksheets/sheet5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3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37.xml" ContentType="application/vnd.openxmlformats-officedocument.spreadsheetml.worksheet+xml"/>
  <Override PartName="/xl/worksheets/sheet25.xml" ContentType="application/vnd.openxmlformats-officedocument.spreadsheetml.worksheet+xml"/>
  <Override PartName="/xl/worksheets/sheet56.xml" ContentType="application/vnd.openxmlformats-officedocument.spreadsheetml.worksheet+xml"/>
  <Override PartName="/xl/worksheets/sheet48.xml" ContentType="application/vnd.openxmlformats-officedocument.spreadsheetml.worksheet+xml"/>
  <Override PartName="/xl/worksheets/sheet54.xml" ContentType="application/vnd.openxmlformats-officedocument.spreadsheetml.worksheet+xml"/>
  <Override PartName="/xl/worksheets/sheet31.xml" ContentType="application/vnd.openxmlformats-officedocument.spreadsheetml.worksheet+xml"/>
  <Override PartName="/xl/worksheets/sheet18.xml" ContentType="application/vnd.openxmlformats-officedocument.spreadsheetml.worksheet+xml"/>
  <Override PartName="/xl/worksheets/sheet59.xml" ContentType="application/vnd.openxmlformats-officedocument.spreadsheetml.worksheet+xml"/>
  <Override PartName="/xl/worksheets/sheet81.xml" ContentType="application/vnd.openxmlformats-officedocument.spreadsheetml.worksheet+xml"/>
  <Override PartName="/xl/worksheets/sheet15.xml" ContentType="application/vnd.openxmlformats-officedocument.spreadsheetml.worksheet+xml"/>
  <Override PartName="/docProps/app.xml" ContentType="application/vnd.openxmlformats-officedocument.extended-properties+xml"/>
  <Override PartName="/xl/worksheets/sheet64.xml" ContentType="application/vnd.openxmlformats-officedocument.spreadsheetml.worksheet+xml"/>
  <Override PartName="/xl/worksheets/sheet2.xml" ContentType="application/vnd.openxmlformats-officedocument.spreadsheetml.worksheet+xml"/>
  <Override PartName="/xl/worksheets/sheet67.xml" ContentType="application/vnd.openxmlformats-officedocument.spreadsheetml.worksheet+xml"/>
  <Override PartName="/xl/drawings/drawing21.xml" ContentType="application/vnd.openxmlformats-officedocument.drawing+xml"/>
  <Override PartName="/xl/worksheets/sheet68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28.xml" ContentType="application/vnd.openxmlformats-officedocument.spreadsheetml.worksheet+xml"/>
  <Override PartName="/xl/drawings/drawing3.xml" ContentType="application/vnd.openxmlformats-officedocument.drawing+xml"/>
  <Override PartName="/xl/drawings/drawing20.xml" ContentType="application/vnd.openxmlformats-officedocument.drawing+xml"/>
  <Override PartName="/xl/worksheets/sheet71.xml" ContentType="application/vnd.openxmlformats-officedocument.spreadsheetml.worksheet+xml"/>
  <Override PartName="/xl/worksheets/sheet79.xml" ContentType="application/vnd.openxmlformats-officedocument.spreadsheetml.worksheet+xml"/>
  <Override PartName="/xl/worksheets/sheet40.xml" ContentType="application/vnd.openxmlformats-officedocument.spreadsheetml.worksheet+xml"/>
  <Override PartName="/xl/drawings/drawing14.xml" ContentType="application/vnd.openxmlformats-officedocument.drawing+xml"/>
  <Override PartName="/xl/theme/theme1.xml" ContentType="application/vnd.openxmlformats-officedocument.theme+xml"/>
  <Override PartName="/xl/drawings/drawing23.xml" ContentType="application/vnd.openxmlformats-officedocument.drawing+xml"/>
  <Override PartName="/xl/worksheets/sheet23.xml" ContentType="application/vnd.openxmlformats-officedocument.spreadsheetml.worksheet+xml"/>
  <Override PartName="/xl/drawings/drawing16.xml" ContentType="application/vnd.openxmlformats-officedocument.drawing+xml"/>
  <Override PartName="/xl/worksheets/sheet82.xml" ContentType="application/vnd.openxmlformats-officedocument.spreadsheetml.worksheet+xml"/>
  <Override PartName="/xl/worksheets/sheet24.xml" ContentType="application/vnd.openxmlformats-officedocument.spreadsheetml.worksheet+xml"/>
  <Override PartName="/xl/workbook.xml" ContentType="application/vnd.openxmlformats-officedocument.spreadsheetml.sheet.main+xml"/>
  <Override PartName="/xl/worksheets/sheet55.xml" ContentType="application/vnd.openxmlformats-officedocument.spreadsheetml.worksheet+xml"/>
  <Override PartName="/xl/charts/chart23.xml" ContentType="application/vnd.openxmlformats-officedocument.drawingml.chart+xml"/>
  <Override PartName="/xl/worksheets/sheet42.xml" ContentType="application/vnd.openxmlformats-officedocument.spreadsheetml.workshee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44.xml" ContentType="application/vnd.openxmlformats-officedocument.spreadsheetml.workshee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worksheets/sheet30.xml" ContentType="application/vnd.openxmlformats-officedocument.spreadsheetml.worksheet+xml"/>
  <Override PartName="/xl/worksheets/sheet58.xml" ContentType="application/vnd.openxmlformats-officedocument.spreadsheetml.worksheet+xml"/>
  <Override PartName="/xl/charts/chart16.xml" ContentType="application/vnd.openxmlformats-officedocument.drawingml.chart+xml"/>
  <Override PartName="/xl/worksheets/sheet27.xml" ContentType="application/vnd.openxmlformats-officedocument.spreadsheetml.worksheet+xml"/>
  <Override PartName="/xl/worksheets/sheet16.xml" ContentType="application/vnd.openxmlformats-officedocument.spreadsheetml.worksheet+xml"/>
  <Override PartName="/xl/worksheets/sheet72.xml" ContentType="application/vnd.openxmlformats-officedocument.spreadsheetml.worksheet+xml"/>
  <Override PartName="/xl/worksheets/sheet80.xml" ContentType="application/vnd.openxmlformats-officedocument.spreadsheetml.worksheet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77.xml" ContentType="application/vnd.openxmlformats-officedocument.spreadsheetml.workshee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worksheets/sheet69.xml" ContentType="application/vnd.openxmlformats-officedocument.spreadsheetml.worksheet+xml"/>
  <Override PartName="/xl/drawings/drawing19.xml" ContentType="application/vnd.openxmlformats-officedocument.drawing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65.xml" ContentType="application/vnd.openxmlformats-officedocument.spreadsheetml.worksheet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5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sharedStrings.xml" ContentType="application/vnd.openxmlformats-officedocument.spreadsheetml.sharedStrings+xml"/>
  <Override PartName="/xl/worksheets/sheet60.xml" ContentType="application/vnd.openxmlformats-officedocument.spreadsheetml.worksheet+xml"/>
  <Override PartName="/xl/worksheets/sheet78.xml" ContentType="application/vnd.openxmlformats-officedocument.spreadsheetml.worksheet+xml"/>
  <Override PartName="/xl/worksheets/sheet51.xml" ContentType="application/vnd.openxmlformats-officedocument.spreadsheetml.worksheet+xml"/>
  <Override PartName="/xl/charts/chart4.xml" ContentType="application/vnd.openxmlformats-officedocument.drawingml.chart+xml"/>
  <Override PartName="/xl/worksheets/sheet73.xml" ContentType="application/vnd.openxmlformats-officedocument.spreadsheetml.worksheet+xml"/>
  <Override PartName="/xl/charts/chart7.xml" ContentType="application/vnd.openxmlformats-officedocument.drawingml.chart+xml"/>
  <Override PartName="/xl/charts/chart20.xml" ContentType="application/vnd.openxmlformats-officedocument.drawingml.chart+xml"/>
  <Override PartName="/xl/charts/chart9.xml" ContentType="application/vnd.openxmlformats-officedocument.drawingml.chart+xml"/>
  <Override PartName="/xl/charts/chart24.xml" ContentType="application/vnd.openxmlformats-officedocument.drawingml.chart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70.xml" ContentType="application/vnd.openxmlformats-officedocument.spreadsheetml.worksheet+xml"/>
  <Override PartName="/xl/charts/chart2.xml" ContentType="application/vnd.openxmlformats-officedocument.drawingml.chart+xml"/>
  <Override PartName="/xl/charts/chart19.xml" ContentType="application/vnd.openxmlformats-officedocument.drawingml.chart+xml"/>
  <Override PartName="/xl/worksheets/sheet83.xml" ContentType="application/vnd.openxmlformats-officedocument.spreadsheetml.worksheet+xml"/>
  <Override PartName="/xl/drawings/drawing2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worksheets/sheet76.xml" ContentType="application/vnd.openxmlformats-officedocument.spreadsheetml.worksheet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Tab. 1" sheetId="1" state="visible" r:id="rId1"/>
    <sheet name="Tab. 2" sheetId="2" state="visible" r:id="rId2"/>
    <sheet name="Tab. 3" sheetId="3" state="visible" r:id="rId3"/>
    <sheet name="Grafico 1" sheetId="4" state="visible" r:id="rId4"/>
    <sheet name="Grafico 2  " sheetId="5" state="visible" r:id="rId5"/>
    <sheet name="Tab. 4" sheetId="6" state="visible" r:id="rId6"/>
    <sheet name="Tab. 5" sheetId="7" state="visible" r:id="rId7"/>
    <sheet name="Grafico 3" sheetId="8" state="visible" r:id="rId8"/>
    <sheet name="Grafico 4" sheetId="9" state="visible" r:id="rId9"/>
    <sheet name="Tab. 6" sheetId="10" state="visible" r:id="rId10"/>
    <sheet name="Tab. 7" sheetId="11" state="visible" r:id="rId11"/>
    <sheet name="Tab. 8" sheetId="12" state="visible" r:id="rId12"/>
    <sheet name="Tab. 9  " sheetId="13" state="visible" r:id="rId13"/>
    <sheet name="Tab. 10" sheetId="14" state="visible" r:id="rId14"/>
    <sheet name="Grafico 5" sheetId="15" state="visible" r:id="rId15"/>
    <sheet name="Tab. 11" sheetId="16" state="visible" r:id="rId16"/>
    <sheet name="Tab. 12" sheetId="17" state="visible" r:id="rId17"/>
    <sheet name="Grafico 6" sheetId="18" state="visible" r:id="rId18"/>
    <sheet name="Grafico 7" sheetId="19" state="visible" r:id="rId19"/>
    <sheet name="Grafico 8" sheetId="20" state="visible" r:id="rId20"/>
    <sheet name="Tab. 13" sheetId="21" state="visible" r:id="rId21"/>
    <sheet name="Grafico 9" sheetId="22" state="visible" r:id="rId22"/>
    <sheet name="Tab. 14" sheetId="23" state="visible" r:id="rId23"/>
    <sheet name="Grafico 10" sheetId="24" state="visible" r:id="rId24"/>
    <sheet name="Tab. 15" sheetId="25" state="visible" r:id="rId25"/>
    <sheet name="Grafico 11" sheetId="26" state="visible" r:id="rId26"/>
    <sheet name="Tab. 16" sheetId="27" state="visible" r:id="rId27"/>
    <sheet name="Grafico 12" sheetId="28" state="visible" r:id="rId28"/>
    <sheet name="Tab. 17" sheetId="29" state="visible" r:id="rId29"/>
    <sheet name="Tab. 19" sheetId="30" state="visible" r:id="rId30"/>
    <sheet name="Tab. 18" sheetId="31" state="visible" r:id="rId31"/>
    <sheet name="Grafico 13" sheetId="32" state="visible" r:id="rId32"/>
    <sheet name="Tab. 20" sheetId="33" state="visible" r:id="rId33"/>
    <sheet name="Tab. 21" sheetId="34" state="visible" r:id="rId34"/>
    <sheet name="Tab. 22" sheetId="35" state="visible" r:id="rId35"/>
    <sheet name="Tab. 23" sheetId="36" state="visible" r:id="rId36"/>
    <sheet name="Tab. 24" sheetId="37" state="visible" r:id="rId37"/>
    <sheet name="Grafico 14" sheetId="38" state="visible" r:id="rId38"/>
    <sheet name="Tab. 25" sheetId="39" state="visible" r:id="rId39"/>
    <sheet name="Tab. 26" sheetId="40" state="visible" r:id="rId40"/>
    <sheet name="Tab. 27" sheetId="41" state="visible" r:id="rId41"/>
    <sheet name="Tab. 28" sheetId="42" state="visible" r:id="rId42"/>
    <sheet name="Grafico 15" sheetId="43" state="visible" r:id="rId43"/>
    <sheet name="Tab. 29" sheetId="44" state="visible" r:id="rId44"/>
    <sheet name="Grafico 16" sheetId="45" state="visible" r:id="rId45"/>
    <sheet name="Tab. 30" sheetId="46" state="visible" r:id="rId46"/>
    <sheet name="Grafico 17" sheetId="47" state="visible" r:id="rId47"/>
    <sheet name="Tab. 31" sheetId="48" state="visible" r:id="rId48"/>
    <sheet name="Tab. 32" sheetId="49" state="visible" r:id="rId49"/>
    <sheet name="Tab. 33" sheetId="50" state="visible" r:id="rId50"/>
    <sheet name="Tab. 34" sheetId="51" state="visible" r:id="rId51"/>
    <sheet name="Tab. 35 " sheetId="52" state="visible" r:id="rId52"/>
    <sheet name="Tab. 36" sheetId="53" state="visible" r:id="rId53"/>
    <sheet name="Tab. 37" sheetId="54" state="visible" r:id="rId54"/>
    <sheet name="Tab. 38 " sheetId="55" state="visible" r:id="rId55"/>
    <sheet name="Tab. 39" sheetId="56" state="visible" r:id="rId56"/>
    <sheet name="Tab. 40" sheetId="57" state="visible" r:id="rId57"/>
    <sheet name="Tab. 41" sheetId="58" state="visible" r:id="rId58"/>
    <sheet name="Grafico 18" sheetId="59" state="visible" r:id="rId59"/>
    <sheet name="Tab. 42" sheetId="60" state="visible" r:id="rId60"/>
    <sheet name="Tab. 43" sheetId="61" state="visible" r:id="rId61"/>
    <sheet name="Grafico 19" sheetId="62" state="visible" r:id="rId62"/>
    <sheet name="Tab. 44" sheetId="63" state="visible" r:id="rId63"/>
    <sheet name="Tab. 45" sheetId="64" state="visible" r:id="rId64"/>
    <sheet name="Tab. 46" sheetId="65" state="visible" r:id="rId65"/>
    <sheet name="Tab. 47" sheetId="66" state="visible" r:id="rId66"/>
    <sheet name="Tab. 48" sheetId="67" state="visible" r:id="rId67"/>
    <sheet name="Grafico 20" sheetId="68" state="visible" r:id="rId68"/>
    <sheet name="Tab. 49" sheetId="69" state="visible" r:id="rId69"/>
    <sheet name="Tab. 50" sheetId="70" state="visible" r:id="rId70"/>
    <sheet name="Tab. 51" sheetId="71" state="visible" r:id="rId71"/>
    <sheet name="Grafico 21" sheetId="72" state="visible" r:id="rId72"/>
    <sheet name="Tab. 52" sheetId="73" state="visible" r:id="rId73"/>
    <sheet name="Tab. 53" sheetId="74" state="visible" r:id="rId74"/>
    <sheet name="Tab. 54" sheetId="75" state="visible" r:id="rId75"/>
    <sheet name="Tab. 55" sheetId="76" state="visible" r:id="rId76"/>
    <sheet name="Tab. 56" sheetId="77" state="visible" r:id="rId77"/>
    <sheet name="Tab. 57" sheetId="78" state="visible" r:id="rId78"/>
    <sheet name="Tab. 58" sheetId="79" state="visible" r:id="rId79"/>
    <sheet name="Grafico 22-23" sheetId="80" state="visible" r:id="rId80"/>
    <sheet name="Tab.59" sheetId="81" state="visible" r:id="rId81"/>
    <sheet name="Grafico 24" sheetId="82" state="visible" r:id="rId82"/>
    <sheet name="Matrice - Classi di Robson" sheetId="83" state="visible" r:id="rId83"/>
  </sheets>
  <definedNames>
    <definedName name="DM_PERCORSO_NASCITA" localSheetId="51">#REF!</definedName>
    <definedName name="DM_PERCORSO_NASCITA" localSheetId="54">#REF!</definedName>
    <definedName name="DM_PERCORSO_NASCITA" localSheetId="79">#REF!</definedName>
    <definedName name="DM_PERCORSO_NASCITA">#REF!</definedName>
  </definedNames>
  <calcPr/>
</workbook>
</file>

<file path=xl/sharedStrings.xml><?xml version="1.0" encoding="utf-8"?>
<sst xmlns="http://schemas.openxmlformats.org/spreadsheetml/2006/main" count="633" uniqueCount="633">
  <si>
    <t xml:space="preserve">Tabella 1 – Stato della rilevazione CeDAP - Anni 2002-2020</t>
  </si>
  <si>
    <t xml:space="preserve">Regioni e Provincie autonome con flusso attivato</t>
  </si>
  <si>
    <t xml:space="preserve">Strutture ospedaliere che hanno inviato i dati CeDAP</t>
  </si>
  <si>
    <t xml:space="preserve">Schede CeDAP pervenute</t>
  </si>
  <si>
    <t xml:space="preserve">Nati totali</t>
  </si>
  <si>
    <t xml:space="preserve">                      </t>
  </si>
  <si>
    <t xml:space="preserve">                                   </t>
  </si>
  <si>
    <t xml:space="preserve">                                                                                                                                        </t>
  </si>
  <si>
    <t xml:space="preserve">Tabella 2 – Confronto fra numero di parti rilevati dal CeDAP in ospedale  e numero di parti rilevati attraverso la scheda di dimissione ospedaliera (SDO)</t>
  </si>
  <si>
    <t>Regione</t>
  </si>
  <si>
    <t xml:space="preserve">Schede CEDAP in ospedale</t>
  </si>
  <si>
    <t xml:space="preserve">Copertura rilevazione</t>
  </si>
  <si>
    <t xml:space="preserve">Schede SDO</t>
  </si>
  <si>
    <t xml:space="preserve">(% schede CEDAP su totale schede SDO)</t>
  </si>
  <si>
    <t>Piemonte</t>
  </si>
  <si>
    <t xml:space="preserve">Valle d'Aosta</t>
  </si>
  <si>
    <t>Lombardia</t>
  </si>
  <si>
    <t xml:space="preserve">Prov. Auton. Bolzano</t>
  </si>
  <si>
    <t xml:space="preserve">Prov. Auton. Trento</t>
  </si>
  <si>
    <t>Veneto</t>
  </si>
  <si>
    <t xml:space="preserve">Friuli Venezia Giulia</t>
  </si>
  <si>
    <t>Liguria</t>
  </si>
  <si>
    <t xml:space="preserve"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</si>
  <si>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</si>
  <si>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</si>
  <si>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</si>
  <si>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</si>
  <si>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</si>
  <si>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</si>
  <si>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</si>
  <si>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</si>
  <si>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</si>
  <si>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</si>
  <si>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</si>
  <si>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</si>
  <si>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Totale</t>
  </si>
  <si>
    <t xml:space="preserve">Tabella 3 - Alcuni indicatori di demografici </t>
  </si>
  <si>
    <t xml:space="preserve">Anno 2020</t>
  </si>
  <si>
    <t xml:space="preserve">Anno 2018</t>
  </si>
  <si>
    <t xml:space="preserve">Tasso natalità </t>
  </si>
  <si>
    <t xml:space="preserve">Tasso fecondità totale </t>
  </si>
  <si>
    <t xml:space="preserve">Tasso mortalità infantile </t>
  </si>
  <si>
    <t xml:space="preserve">Tasso mortalità neonatale</t>
  </si>
  <si>
    <t xml:space="preserve">Tasso mortalità infantile</t>
  </si>
  <si>
    <t xml:space="preserve">&lt;1 giorno </t>
  </si>
  <si>
    <t xml:space="preserve">1-6gg </t>
  </si>
  <si>
    <t xml:space="preserve">1-29gg </t>
  </si>
  <si>
    <t xml:space="preserve">1 mese e oltre </t>
  </si>
  <si>
    <t xml:space="preserve">Trentino Alto Adige</t>
  </si>
  <si>
    <t>Bolzano</t>
  </si>
  <si>
    <t>Trento</t>
  </si>
  <si>
    <t xml:space="preserve">Friuli V.G.</t>
  </si>
  <si>
    <t>5,7</t>
  </si>
  <si>
    <t>ITALIA</t>
  </si>
  <si>
    <t xml:space="preserve">    Grafico 1 - Tasso di fecondità totale – Anni 1995 – 2015</t>
  </si>
  <si>
    <t>Italia</t>
  </si>
  <si>
    <t>Anni</t>
  </si>
  <si>
    <t xml:space="preserve">Tasso di fecondità totale</t>
  </si>
  <si>
    <t xml:space="preserve">Grafico 2 – Mortalità infantile e neonatale – Anni 1993 – 2018</t>
  </si>
  <si>
    <t xml:space="preserve">Tasso di mortalità infantile</t>
  </si>
  <si>
    <t xml:space="preserve">Tasso di mortalità neonatale</t>
  </si>
  <si>
    <t xml:space="preserve">Tabella 4 - Distribuzione regionale dei parti secondo il luogo dove essi avvengono</t>
  </si>
  <si>
    <t xml:space="preserve">Punto nascita</t>
  </si>
  <si>
    <t>Domicilio</t>
  </si>
  <si>
    <t>Altro</t>
  </si>
  <si>
    <t xml:space="preserve">% Non indicato errato</t>
  </si>
  <si>
    <t>Parti</t>
  </si>
  <si>
    <t>Pubblico</t>
  </si>
  <si>
    <t>Accreditato</t>
  </si>
  <si>
    <t>Privato</t>
  </si>
  <si>
    <t xml:space="preserve">P.A. Bolzano</t>
  </si>
  <si>
    <t xml:space="preserve">P.A. Trento</t>
  </si>
  <si>
    <t xml:space="preserve">Tabella 5 - Distribuzione per classi di parto del numero di parti e del numero di punti nascita secondo la tipologia di struttura</t>
  </si>
  <si>
    <t xml:space="preserve">CLASSE DI PARTI</t>
  </si>
  <si>
    <t>Pubblica</t>
  </si>
  <si>
    <t xml:space="preserve">Privata accreditata</t>
  </si>
  <si>
    <t xml:space="preserve">Privata non accreditata</t>
  </si>
  <si>
    <t>Punti</t>
  </si>
  <si>
    <t>v.a.</t>
  </si>
  <si>
    <t>%</t>
  </si>
  <si>
    <t>0-499</t>
  </si>
  <si>
    <t>500-799</t>
  </si>
  <si>
    <t>800-999</t>
  </si>
  <si>
    <t>1000-2499</t>
  </si>
  <si>
    <t>2500+</t>
  </si>
  <si>
    <t xml:space="preserve">Grafico 3 - Distribuzione percentuale dei punti nascita per classe di parto</t>
  </si>
  <si>
    <t xml:space="preserve">         </t>
  </si>
  <si>
    <t xml:space="preserve">     Grafico 4 - Distribuzione percentuale dei parti per classe di parto</t>
  </si>
  <si>
    <t>1000+</t>
  </si>
  <si>
    <t xml:space="preserve">Tabella 6 - Unità operative di Terapia Intensiva Neonatale (U.T.I.N.) e di Neonatologia (U.O.N)</t>
  </si>
  <si>
    <t xml:space="preserve">Classi di parti</t>
  </si>
  <si>
    <t xml:space="preserve">Presenza dell'unità di neonatologia</t>
  </si>
  <si>
    <t xml:space="preserve">Presenza dell'unità di terapia intensiva neonatale</t>
  </si>
  <si>
    <t xml:space="preserve">Totale Punti Nascita</t>
  </si>
  <si>
    <t xml:space="preserve">Totale Parti</t>
  </si>
  <si>
    <t xml:space="preserve">Numero medio di parti per punto nascita</t>
  </si>
  <si>
    <t>V.A.</t>
  </si>
  <si>
    <t xml:space="preserve">2500 e più</t>
  </si>
  <si>
    <t xml:space="preserve">Tabella 7 - Presenza di neonatologia per classi di parti</t>
  </si>
  <si>
    <t xml:space="preserve">Classi di</t>
  </si>
  <si>
    <t>Pubblici</t>
  </si>
  <si>
    <t xml:space="preserve">Privati Accreditati</t>
  </si>
  <si>
    <t>Privati</t>
  </si>
  <si>
    <t>parti</t>
  </si>
  <si>
    <t xml:space="preserve">Punti nascita</t>
  </si>
  <si>
    <t>nascita</t>
  </si>
  <si>
    <t xml:space="preserve">Tabella 8 - Presenza di terapia intensiva neonatale per classi di parti</t>
  </si>
  <si>
    <t xml:space="preserve">Tabella 9 - Parti pre-termine e fortemente pre-termine secondo la numerosità dei parti per punto nascita</t>
  </si>
  <si>
    <t xml:space="preserve">Numero parti per punto nascita</t>
  </si>
  <si>
    <t xml:space="preserve">% Pre-termine (&lt;37 sett.)</t>
  </si>
  <si>
    <t xml:space="preserve">% Molto pre-termine (28-31 sett.) sul totale pre-termine</t>
  </si>
  <si>
    <t xml:space="preserve">% Estremamente pre-termine (22-27 sett.) sul totale pre-termine</t>
  </si>
  <si>
    <t xml:space="preserve">In punti nascita senza TIN e/o UON</t>
  </si>
  <si>
    <t xml:space="preserve">Tabella 10 - Distribuzione regionale dei parti per area geografica di provenienza della madre (Valori percentuali)</t>
  </si>
  <si>
    <t xml:space="preserve">UE </t>
  </si>
  <si>
    <t xml:space="preserve">Altri Paesi europei</t>
  </si>
  <si>
    <t>Africa</t>
  </si>
  <si>
    <t xml:space="preserve">America Centro Sud</t>
  </si>
  <si>
    <t xml:space="preserve">America del Nord</t>
  </si>
  <si>
    <t>Asia</t>
  </si>
  <si>
    <t>Oceania</t>
  </si>
  <si>
    <t>Apolide</t>
  </si>
  <si>
    <t xml:space="preserve"> o Non indicato/ errato</t>
  </si>
  <si>
    <t xml:space="preserve"> Grafico 5 - Distribuzione dei parti per area geografica di provenienza della madre</t>
  </si>
  <si>
    <t xml:space="preserve">Area geografica</t>
  </si>
  <si>
    <t>UE</t>
  </si>
  <si>
    <t xml:space="preserve">Altri Paesi Europei</t>
  </si>
  <si>
    <t xml:space="preserve">America del Nord/Oceania</t>
  </si>
  <si>
    <t xml:space="preserve">Tabella 11 - Distribuzione regionale dei parti secondo l’età della madre</t>
  </si>
  <si>
    <t xml:space="preserve">Classe d'età della madre</t>
  </si>
  <si>
    <t xml:space="preserve">Totale parti</t>
  </si>
  <si>
    <t xml:space="preserve">% Non indicato/ errato</t>
  </si>
  <si>
    <t xml:space="preserve">&lt; 20</t>
  </si>
  <si>
    <t xml:space="preserve">20 - 29</t>
  </si>
  <si>
    <t xml:space="preserve">30 - 39</t>
  </si>
  <si>
    <t xml:space="preserve">40 +</t>
  </si>
  <si>
    <t xml:space="preserve">Tabella 12 - Distribuzione dei parti per area geografica di provenienza ed età della madre</t>
  </si>
  <si>
    <t xml:space="preserve">Classe d'età</t>
  </si>
  <si>
    <t xml:space="preserve">Area geografica di provenienza della madre (valore %)</t>
  </si>
  <si>
    <t xml:space="preserve">UE (Unione Europea)</t>
  </si>
  <si>
    <t xml:space="preserve">12 - 14</t>
  </si>
  <si>
    <t xml:space="preserve">15 - 19</t>
  </si>
  <si>
    <t xml:space="preserve">40 - 49</t>
  </si>
  <si>
    <t xml:space="preserve">50 - 65</t>
  </si>
  <si>
    <t xml:space="preserve">Grafico 6 - Distribuzione dei parti per area geografica di provenienza ed età della madre</t>
  </si>
  <si>
    <t>&lt;20</t>
  </si>
  <si>
    <t xml:space="preserve">Grafico 7 - Distribuzione regionale dell’età media al primo figlio secondo la cittadinanza della madre</t>
  </si>
  <si>
    <t xml:space="preserve">Italiana </t>
  </si>
  <si>
    <t>Straniera</t>
  </si>
  <si>
    <t xml:space="preserve">Grafico 8 - Distribuzione dei parti secondo l’età e la cittadinanza della madre</t>
  </si>
  <si>
    <t>Età</t>
  </si>
  <si>
    <t>Italiana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</si>
  <si>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</si>
  <si>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</si>
  <si>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</si>
  <si>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</si>
  <si>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</si>
  <si>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</si>
  <si>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</si>
  <si>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</si>
  <si>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</si>
  <si>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</si>
  <si>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</si>
  <si>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</si>
  <si>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</si>
  <si>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</si>
  <si>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</si>
  <si>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</si>
  <si>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</si>
  <si>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</si>
  <si>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</si>
  <si>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</si>
  <si>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</si>
  <si>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</si>
  <si>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</si>
  <si>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</si>
  <si>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</si>
  <si>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</si>
  <si>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</si>
  <si>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</si>
  <si>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</si>
  <si>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</si>
  <si>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</si>
  <si>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</si>
  <si>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</si>
  <si>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</si>
  <si>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</si>
  <si>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</si>
  <si>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</si>
  <si>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</si>
  <si>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</si>
  <si>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</si>
  <si>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</si>
  <si>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</si>
  <si>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</si>
  <si>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</si>
  <si>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</si>
  <si>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</si>
  <si>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</si>
  <si>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</si>
  <si>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</si>
  <si>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</si>
  <si>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</si>
  <si>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</si>
  <si>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</si>
  <si>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</si>
  <si>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 xml:space="preserve">Tabella 13 - Distribuzione dei parti secondo il titolo di studio, la cittadinanza e l’età della madre</t>
  </si>
  <si>
    <t xml:space="preserve">Titolo di studio</t>
  </si>
  <si>
    <t>Cittadinanza</t>
  </si>
  <si>
    <t xml:space="preserve">Elementare/media inferiore</t>
  </si>
  <si>
    <t xml:space="preserve">Diploma superiore</t>
  </si>
  <si>
    <t>Laurea</t>
  </si>
  <si>
    <t xml:space="preserve">Grafico 9 - Distribuzione dei parti secondo il titolo di studio e la cittadinanza della madre</t>
  </si>
  <si>
    <t xml:space="preserve">Totale </t>
  </si>
  <si>
    <t xml:space="preserve">Tabella 14 - Distribuzione dei parti secondo lo stato civile, la cittadinanza e l’età della madre</t>
  </si>
  <si>
    <t xml:space="preserve">Stato civile</t>
  </si>
  <si>
    <t>Nubile</t>
  </si>
  <si>
    <t>Coniugata</t>
  </si>
  <si>
    <t>Separata</t>
  </si>
  <si>
    <t>Divorziata</t>
  </si>
  <si>
    <t>Vedova</t>
  </si>
  <si>
    <t xml:space="preserve">Grafico 10 - Distribuzione dei parti secondo lo stato civile e la cittadinanza della madre</t>
  </si>
  <si>
    <t xml:space="preserve">Altro </t>
  </si>
  <si>
    <t xml:space="preserve">Tabella 15 - Distribuzione dei parti secondo la condizione professionale, la cittadinanza e l’età della madre</t>
  </si>
  <si>
    <t xml:space="preserve">Stato professionale</t>
  </si>
  <si>
    <t>Occupata</t>
  </si>
  <si>
    <t>Disoccupata</t>
  </si>
  <si>
    <t>Casalinga</t>
  </si>
  <si>
    <t>Studentessa</t>
  </si>
  <si>
    <t xml:space="preserve">Grafico 11 - Distribuzione dei parti secondo la condizione professionale e la cittadinanza della madre</t>
  </si>
  <si>
    <t xml:space="preserve">Tabella 16 - Distribuzione dei parti secondo la condizione professionale e lo stato civile della madre</t>
  </si>
  <si>
    <t xml:space="preserve">Condizione professionale</t>
  </si>
  <si>
    <t xml:space="preserve"> Totale </t>
  </si>
  <si>
    <t xml:space="preserve">Grafico 12 - Distribuzione dei parti secondo la condizione professionale e lo stato civile della madre</t>
  </si>
  <si>
    <t xml:space="preserve">Tabella 17 - Distribuzione regionale del numero di aborti spontanei avuti in gravidanze precedenti</t>
  </si>
  <si>
    <t xml:space="preserve">Aborti spontanei pregressi per parto</t>
  </si>
  <si>
    <t xml:space="preserve">Aborti spontanei pregressi (valore %)</t>
  </si>
  <si>
    <t>Nessuno</t>
  </si>
  <si>
    <t>1-2</t>
  </si>
  <si>
    <t>&gt;2</t>
  </si>
  <si>
    <t xml:space="preserve">Tabella 19 - Distribuzione degli aborti spontanei avuti in gravidanze precedenti per età della madre</t>
  </si>
  <si>
    <t xml:space="preserve">Aborti spontanei (valore %)</t>
  </si>
  <si>
    <t>12-14</t>
  </si>
  <si>
    <t>15-19</t>
  </si>
  <si>
    <t>20-29</t>
  </si>
  <si>
    <t>30-39</t>
  </si>
  <si>
    <t>40-49</t>
  </si>
  <si>
    <t>50-65</t>
  </si>
  <si>
    <t>Errata</t>
  </si>
  <si>
    <t xml:space="preserve">Tabella 18 - Distribuzione degli aborti spontanei avuti in gravidanze precedenti per numero di parti precedenti</t>
  </si>
  <si>
    <t xml:space="preserve">Parti precedenti</t>
  </si>
  <si>
    <t>3-4</t>
  </si>
  <si>
    <t>&gt;4</t>
  </si>
  <si>
    <t xml:space="preserve">Grafico 13 - Distribuzione regionale del numero di aborti spontanei pregressi per parto</t>
  </si>
  <si>
    <t xml:space="preserve">Aborti spontanei </t>
  </si>
  <si>
    <t>-</t>
  </si>
  <si>
    <t xml:space="preserve">Tabella 20 - Distribuzione regionale delle visite di controllo effettuate in gravidanza</t>
  </si>
  <si>
    <t xml:space="preserve">Visite di controllo in gravidanza (valori %)</t>
  </si>
  <si>
    <t>nessuna</t>
  </si>
  <si>
    <t xml:space="preserve">&lt;= 4</t>
  </si>
  <si>
    <t xml:space="preserve">oltre 4</t>
  </si>
  <si>
    <t xml:space="preserve">non indicato</t>
  </si>
  <si>
    <t xml:space="preserve">Tabella 21 - Visite di controllo in gravidanza secondo la cittadinanza, il titolo di studio, l’età e lo stato civile della madre</t>
  </si>
  <si>
    <t xml:space="preserve">nessuna visita (%)</t>
  </si>
  <si>
    <t xml:space="preserve">Visita dalla 12° settimana (%)</t>
  </si>
  <si>
    <t xml:space="preserve">Non indicato/errato:</t>
  </si>
  <si>
    <t xml:space="preserve">Titolo di studio della madre</t>
  </si>
  <si>
    <t xml:space="preserve">Non indicato/errato: </t>
  </si>
  <si>
    <t xml:space="preserve">Laurea/Diploma Univ.</t>
  </si>
  <si>
    <t xml:space="preserve">Diploma Superiore</t>
  </si>
  <si>
    <t xml:space="preserve">Media Inferiore</t>
  </si>
  <si>
    <t xml:space="preserve">Elementare o Nessun Titolo</t>
  </si>
  <si>
    <t xml:space="preserve">Età della madre</t>
  </si>
  <si>
    <t xml:space="preserve">20 – 29</t>
  </si>
  <si>
    <t xml:space="preserve">30 – 39</t>
  </si>
  <si>
    <t xml:space="preserve"> </t>
  </si>
  <si>
    <t xml:space="preserve">Stato civile della madre</t>
  </si>
  <si>
    <t xml:space="preserve">Tabella 22 - Distribuzione delle visite di controllo effettuate per decorso della gravidanza</t>
  </si>
  <si>
    <t xml:space="preserve">Visite di controllo in gravidanza</t>
  </si>
  <si>
    <t xml:space="preserve">Decorso della gravidanza</t>
  </si>
  <si>
    <t>Fisiologico</t>
  </si>
  <si>
    <t>Patologico</t>
  </si>
  <si>
    <t xml:space="preserve">Tabella 23 - Distribuzione regionale delle ecografie effettuate in gravidanza</t>
  </si>
  <si>
    <t xml:space="preserve">Ecografie per parto</t>
  </si>
  <si>
    <t xml:space="preserve">Numero di ecografie (valore %)</t>
  </si>
  <si>
    <t xml:space="preserve">% Nessuna/non indicato</t>
  </si>
  <si>
    <t>1-3</t>
  </si>
  <si>
    <t>4-6</t>
  </si>
  <si>
    <t xml:space="preserve">7 e più</t>
  </si>
  <si>
    <t xml:space="preserve">Tabella 24 - Distribuzione delle ecografie effettuate per decorso della gravidanza</t>
  </si>
  <si>
    <t xml:space="preserve">Ecografie per gravidanza</t>
  </si>
  <si>
    <t>Fisiologica</t>
  </si>
  <si>
    <t>Patologica</t>
  </si>
  <si>
    <t xml:space="preserve">Grafico 14 - Numero medio di ecografie per gravidanza – Anni 2018-2020</t>
  </si>
  <si>
    <t xml:space="preserve">% Esami effettuati</t>
  </si>
  <si>
    <t xml:space="preserve">Tabella 25 - Distribuzione regionale degli esami prenatali effettuati in gravidanza</t>
  </si>
  <si>
    <t xml:space="preserve">Villi Coriali</t>
  </si>
  <si>
    <t>Amniocentesi</t>
  </si>
  <si>
    <t>Fetoscopia/</t>
  </si>
  <si>
    <t>Funicolocentesi</t>
  </si>
  <si>
    <t xml:space="preserve">(*) La percentuale è calcolata sul totale dei parti per i quali è stato indicato in modo corretto l'effettuazione o meno dell'esame</t>
  </si>
  <si>
    <t xml:space="preserve">Tabella 26 - Distribuzione regionale delle amniocentesi secondo l’età della madre</t>
  </si>
  <si>
    <t xml:space="preserve">Amniocentesi (Valori %)</t>
  </si>
  <si>
    <t xml:space="preserve">% Non indicato/errato</t>
  </si>
  <si>
    <t xml:space="preserve"> &lt; 25</t>
  </si>
  <si>
    <t xml:space="preserve">25 - 29</t>
  </si>
  <si>
    <t xml:space="preserve">30 - 34</t>
  </si>
  <si>
    <t xml:space="preserve">35 - 37</t>
  </si>
  <si>
    <t xml:space="preserve">38 - 40</t>
  </si>
  <si>
    <t xml:space="preserve">&gt; 40</t>
  </si>
  <si>
    <t xml:space="preserve">Tabella 27 - Distribuzione regionale dei parti per durata della gestazione</t>
  </si>
  <si>
    <t xml:space="preserve">Età gestazionale (classi)</t>
  </si>
  <si>
    <t xml:space="preserve">22 - 27</t>
  </si>
  <si>
    <t xml:space="preserve">28 - 31</t>
  </si>
  <si>
    <t xml:space="preserve">32 - 33</t>
  </si>
  <si>
    <t xml:space="preserve">34 - 36</t>
  </si>
  <si>
    <t xml:space="preserve">37 - 41</t>
  </si>
  <si>
    <t xml:space="preserve">&gt; 41</t>
  </si>
  <si>
    <t xml:space="preserve">Tabella 28 - Distribuzione dei parti per durata della gestazione e decorso della gravidanza</t>
  </si>
  <si>
    <t xml:space="preserve">Età gestazionale classi</t>
  </si>
  <si>
    <t xml:space="preserve">Decorso gravidanza</t>
  </si>
  <si>
    <t>fisiologica</t>
  </si>
  <si>
    <t>patologica</t>
  </si>
  <si>
    <t xml:space="preserve">Grafico 15 - Distribuzione dei parti per durata della gestazione e decorso della gravidanza</t>
  </si>
  <si>
    <t xml:space="preserve">Tabella 29 - Distribuzione dei parti secondo la presentazione del feto e la modalità del parto</t>
  </si>
  <si>
    <t xml:space="preserve">Presentazione feto</t>
  </si>
  <si>
    <t xml:space="preserve">Modalità Parto</t>
  </si>
  <si>
    <t xml:space="preserve">Totale parti in ospedale</t>
  </si>
  <si>
    <t>spontaneo</t>
  </si>
  <si>
    <t>cesareo</t>
  </si>
  <si>
    <t>forcipe</t>
  </si>
  <si>
    <t>ventosa</t>
  </si>
  <si>
    <t>altro</t>
  </si>
  <si>
    <t>vertice</t>
  </si>
  <si>
    <t>faccia</t>
  </si>
  <si>
    <t>fronte</t>
  </si>
  <si>
    <t>podice</t>
  </si>
  <si>
    <t>spalla</t>
  </si>
  <si>
    <t>bregma</t>
  </si>
  <si>
    <t xml:space="preserve">Grafico 16 - Distribuzione dei parti secondo la modalità del parto e la presentazione del feto</t>
  </si>
  <si>
    <t xml:space="preserve">Modalità parto</t>
  </si>
  <si>
    <t xml:space="preserve">Altre tecniche</t>
  </si>
  <si>
    <t xml:space="preserve">Tabella 30 - Distribuzione dei parti secondo la modalità del parto e la tipologia di struttura ospedaliera dove essi avvengono</t>
  </si>
  <si>
    <t xml:space="preserve">Modalità del parto</t>
  </si>
  <si>
    <t xml:space="preserve">Casa di cura</t>
  </si>
  <si>
    <t>Accreditata</t>
  </si>
  <si>
    <t>Privata</t>
  </si>
  <si>
    <t>Spontaneo</t>
  </si>
  <si>
    <t>Cesareo</t>
  </si>
  <si>
    <t xml:space="preserve">Grafico 17 - Distribuzione dei parti secondo la modalità del parto e la struttura dove esso avviene</t>
  </si>
  <si>
    <t xml:space="preserve">Tabella 31 - Percentuale di parti cesarei secondo la tipologia e la dimensione dei punti nascita</t>
  </si>
  <si>
    <t xml:space="preserve">Classe di parti</t>
  </si>
  <si>
    <t xml:space="preserve">% Parti con Taglio Cesareo</t>
  </si>
  <si>
    <t xml:space="preserve">0 - 499</t>
  </si>
  <si>
    <t xml:space="preserve">500 - 799</t>
  </si>
  <si>
    <t xml:space="preserve">800 - 999</t>
  </si>
  <si>
    <t xml:space="preserve">1000 - 2499</t>
  </si>
  <si>
    <t xml:space="preserve">2500 +</t>
  </si>
  <si>
    <t xml:space="preserve">Tabella 32 - Distribuzione regionale dei parti secondo i professionisti sanitari presenti al momento del parto</t>
  </si>
  <si>
    <t>Ginecologo</t>
  </si>
  <si>
    <t>Anestesista</t>
  </si>
  <si>
    <t xml:space="preserve">Pediatra e/o neonatologo</t>
  </si>
  <si>
    <t>Ostetrica</t>
  </si>
  <si>
    <t xml:space="preserve">Tabella 33 - Distribuzione regionale dei parti secondo la modalità del travaglio</t>
  </si>
  <si>
    <t xml:space="preserve">Modalità del travaglio</t>
  </si>
  <si>
    <t xml:space="preserve">Totale parti senza cesareo d'elezione</t>
  </si>
  <si>
    <t xml:space="preserve">% non indicato/errato</t>
  </si>
  <si>
    <t>Indotto</t>
  </si>
  <si>
    <t xml:space="preserve">Tabella 34 - Distribuzione regionale dei parti plurimi </t>
  </si>
  <si>
    <t xml:space="preserve">Codice Regione</t>
  </si>
  <si>
    <t xml:space="preserve">% parti plurimi</t>
  </si>
  <si>
    <t xml:space="preserve"> Totale parti plurimi </t>
  </si>
  <si>
    <t xml:space="preserve">Tabella 35 - Distribuzione regionale dei parti plurimi secondo l’età della madre</t>
  </si>
  <si>
    <t xml:space="preserve">% Parti plurimi sul totale dei parti</t>
  </si>
  <si>
    <t>totale</t>
  </si>
  <si>
    <t xml:space="preserve">Tabella 36 - Distribuzione dei parti plurimi secondo l’età della madre e tipologia di procreazione</t>
  </si>
  <si>
    <t>PMA</t>
  </si>
  <si>
    <t>NO</t>
  </si>
  <si>
    <t>SI</t>
  </si>
  <si>
    <t xml:space="preserve">Tabella 37 - Parti vaginali secondo la cittadinanza e l’età della madre</t>
  </si>
  <si>
    <t xml:space="preserve">Parti vaginali</t>
  </si>
  <si>
    <t xml:space="preserve">Totale parti vaginali</t>
  </si>
  <si>
    <t xml:space="preserve">Madre italiana</t>
  </si>
  <si>
    <t xml:space="preserve">Madre straniera</t>
  </si>
  <si>
    <t>V.A</t>
  </si>
  <si>
    <t xml:space="preserve">Non indicato/errato</t>
  </si>
  <si>
    <t xml:space="preserve">Tabella 38 - Distribuzione regionale dei parti vaginali secondo la persona di fiducia della donna presente in sala parto</t>
  </si>
  <si>
    <t>Padre</t>
  </si>
  <si>
    <t xml:space="preserve">Altro familiare</t>
  </si>
  <si>
    <t xml:space="preserve">Persona di fiducia</t>
  </si>
  <si>
    <t xml:space="preserve">Tabella 39 - Distribuzione dei parti cesarei secondo la tipologia di struttura ospedaliera dove essi avvengono</t>
  </si>
  <si>
    <t xml:space="preserve">Tabella 40 - Distribuzione regionale della percentuale dei parti cesarei secondo la cittadinanza della madre</t>
  </si>
  <si>
    <t xml:space="preserve">Tabella 41 - Distribuzione dei parti cesarei secondo la cittadinanza e l’età della madre</t>
  </si>
  <si>
    <t xml:space="preserve">Tagli cesarei</t>
  </si>
  <si>
    <t xml:space="preserve">Totale tagli cesarei</t>
  </si>
  <si>
    <t xml:space="preserve">Grafico 18 - Distribuzione regionale della percentuale dei parti cesarei sul totale dei parti</t>
  </si>
  <si>
    <t xml:space="preserve">Valore %</t>
  </si>
  <si>
    <t xml:space="preserve">Tabella 42 - Distribuzione regionale dei parti vaginali dopo un precedente parto cesareo per tipo di struttura in cui avviene il parto</t>
  </si>
  <si>
    <t xml:space="preserve">Parti vaginali dopo precedente parto cesareo</t>
  </si>
  <si>
    <t xml:space="preserve">Pubblico </t>
  </si>
  <si>
    <t>accreditata</t>
  </si>
  <si>
    <t xml:space="preserve">non accreditata</t>
  </si>
  <si>
    <t xml:space="preserve">Tabella 43 - Distribuzione regionale dei nati totali, vivi e nati morti</t>
  </si>
  <si>
    <t xml:space="preserve">Nati vivi</t>
  </si>
  <si>
    <t xml:space="preserve"> Nati morti per 1000 nati </t>
  </si>
  <si>
    <t xml:space="preserve">Grafico 19 - Distribuzione regionale dei nati morti per 1.000 nati </t>
  </si>
  <si>
    <t xml:space="preserve">Nati morti per 1.000 nati</t>
  </si>
  <si>
    <t xml:space="preserve">Tabella 44 - Distribuzione regionale dei nati vivi secondo il peso alla nascita</t>
  </si>
  <si>
    <t xml:space="preserve">Peso alla nascita</t>
  </si>
  <si>
    <t xml:space="preserve">&lt; 1500</t>
  </si>
  <si>
    <t xml:space="preserve">1500 - 2499</t>
  </si>
  <si>
    <t xml:space="preserve">2500 - 3299</t>
  </si>
  <si>
    <t xml:space="preserve">3300 - 3999</t>
  </si>
  <si>
    <t xml:space="preserve">&gt; 4000</t>
  </si>
  <si>
    <t xml:space="preserve">Tabella 45 - Distribuzione regionale dei nati a termine (tra la 37a e la 42a settimana di gestazione) secondo il peso alla nascita</t>
  </si>
  <si>
    <t xml:space="preserve">Peso alla nascita di neonati con età gestazionale tra 37 e 42 settimane</t>
  </si>
  <si>
    <t>400-1499</t>
  </si>
  <si>
    <t>1500-2499</t>
  </si>
  <si>
    <t>2500-3299</t>
  </si>
  <si>
    <t>3300-3999</t>
  </si>
  <si>
    <t>4000-6000</t>
  </si>
  <si>
    <t xml:space="preserve">Tabella 46 - Distribuzione regionale dei nati secondo il punteggio APGAR a 5 minuti dalla nascita</t>
  </si>
  <si>
    <t xml:space="preserve">Punteggio APGAR a 5 minuti dalla nascita</t>
  </si>
  <si>
    <t xml:space="preserve">1 - 3</t>
  </si>
  <si>
    <t xml:space="preserve">4 - 6</t>
  </si>
  <si>
    <t xml:space="preserve">7 - 10</t>
  </si>
  <si>
    <t xml:space="preserve">Tabella 47 - Distribuzione dei nati secondo il peso alla nascita ed il punteggio APGAR a 5 minuti dalla nascita</t>
  </si>
  <si>
    <t xml:space="preserve">Punteggio Apgar a 5 minuti dalla nascita</t>
  </si>
  <si>
    <t xml:space="preserve">Totale nati</t>
  </si>
  <si>
    <t xml:space="preserve">Tabella 48 - Distribuzione regionale dei nati morti secondo la codifica della causa di natimortalità</t>
  </si>
  <si>
    <t xml:space="preserve">Nati morti</t>
  </si>
  <si>
    <t xml:space="preserve">Codifica della causa di natimortalità (valore %)</t>
  </si>
  <si>
    <t xml:space="preserve">Schede con causa di morte valida</t>
  </si>
  <si>
    <t xml:space="preserve">Schede con causa di morte assente </t>
  </si>
  <si>
    <t xml:space="preserve">Schede con causa di morte errata </t>
  </si>
  <si>
    <t xml:space="preserve">Schede con causa di morte incompatibile con età/sesso</t>
  </si>
  <si>
    <t xml:space="preserve">Grafico 20 - Codifica della causa di natimortalità</t>
  </si>
  <si>
    <t xml:space="preserve">Codifica della Causa di natimortalità</t>
  </si>
  <si>
    <t>Anno</t>
  </si>
  <si>
    <t xml:space="preserve">Scheda con causa di morte valida</t>
  </si>
  <si>
    <t xml:space="preserve">Schede con causa di morte errata</t>
  </si>
  <si>
    <t xml:space="preserve">Schede con causa di morte assente</t>
  </si>
  <si>
    <t xml:space="preserve">Tabella 49 - Distribuzione dei nati morti secondo le prime 30 cause di natimortalità per frequenza di codifica</t>
  </si>
  <si>
    <t xml:space="preserve">Prime 30 cause di natimortalità</t>
  </si>
  <si>
    <t xml:space="preserve">(valore %)</t>
  </si>
  <si>
    <t xml:space="preserve">Altri problemi fetali e placentari che interferiscono con il trattamento della madre</t>
  </si>
  <si>
    <t xml:space="preserve">Altre e mal definite manifestazioni morbose ad insorgenza perinatale</t>
  </si>
  <si>
    <t xml:space="preserve">Ipossia intrauterina e asfissia alla nascita</t>
  </si>
  <si>
    <t xml:space="preserve">Esito del parto</t>
  </si>
  <si>
    <t xml:space="preserve">Feto o neonato affetto da complicazioni della placenta, del cordone ombelicale e delle membrane</t>
  </si>
  <si>
    <t xml:space="preserve">Aritmie cardiache</t>
  </si>
  <si>
    <t xml:space="preserve">Problemi relativi a bassa eta' gestazionale e basso peso alla nascita</t>
  </si>
  <si>
    <t xml:space="preserve">Altre cause mal definite e sconosciute di morbosita' e mortalita'</t>
  </si>
  <si>
    <t xml:space="preserve">Perdita ematica antepartum, abruptio placentae e placenta previa</t>
  </si>
  <si>
    <t xml:space="preserve">Feto o neonato affetto da complicazioni materne della gravidanza</t>
  </si>
  <si>
    <t xml:space="preserve">Complicazioni del cordone ombelicale</t>
  </si>
  <si>
    <t xml:space="preserve">Manifestazioni morbose del feto o del neonato derivanti da patologia materna anche non correlata alla gravidanza attuale</t>
  </si>
  <si>
    <t xml:space="preserve">Morte improvvisa da causa sconosciuta</t>
  </si>
  <si>
    <t xml:space="preserve">Complicazioni di cure mediche non classificate altrove</t>
  </si>
  <si>
    <t xml:space="preserve">Anomalie cromosomiche</t>
  </si>
  <si>
    <t xml:space="preserve">Ritardo di crescita fetale e malnutrizione fetale</t>
  </si>
  <si>
    <t xml:space="preserve">Altre malattie respiratorie del feto e del neonato</t>
  </si>
  <si>
    <t xml:space="preserve">Screening per l’individuazione di disturbi endocrini, nutritivi, metabolici e immunitari</t>
  </si>
  <si>
    <t xml:space="preserve">Manifestazioni morbose interessanti la cute e la regolazione termica del feto e del neonato</t>
  </si>
  <si>
    <t>Malaria</t>
  </si>
  <si>
    <t xml:space="preserve">Insufficienza cardiaca (scompenso cardiaco)</t>
  </si>
  <si>
    <t xml:space="preserve">Altre malattie dell’appendice</t>
  </si>
  <si>
    <t xml:space="preserve">Minaccia o travaglio di parto precoce</t>
  </si>
  <si>
    <t xml:space="preserve">Gravidanza multipla</t>
  </si>
  <si>
    <t xml:space="preserve">Anomalia fetale, conosciuta o sospetta che influenza il trattamento della madre</t>
  </si>
  <si>
    <t xml:space="preserve">Altre anomalie congenite del sistema nervoso</t>
  </si>
  <si>
    <t xml:space="preserve">Altre anomalie congenite del cuore</t>
  </si>
  <si>
    <t xml:space="preserve">Altre anomalie congenite del sistema circolatorio</t>
  </si>
  <si>
    <t xml:space="preserve">Feto o neonato affetto da altre complicazioni del travaglio e del parto</t>
  </si>
  <si>
    <t xml:space="preserve">Emorragia fetale e neonatale</t>
  </si>
  <si>
    <t xml:space="preserve">Tabella 50 - Distribuzione delle prime 30 cause di malformazione per frequenza di codifica</t>
  </si>
  <si>
    <t xml:space="preserve">Prime 30 malformazioni</t>
  </si>
  <si>
    <t xml:space="preserve">Neonati malformati</t>
  </si>
  <si>
    <t xml:space="preserve"> V.A. </t>
  </si>
  <si>
    <t xml:space="preserve">Anomalie del bulbo cardiaco e anomalie della chiusura del setto cardiaco</t>
  </si>
  <si>
    <t xml:space="preserve">Anomalie congenite degli organi genitali</t>
  </si>
  <si>
    <t xml:space="preserve">Altre anomalie congenite del tratto alimentare superiore</t>
  </si>
  <si>
    <t xml:space="preserve">Alcune malformazioni congenite del sistema muscoloscheletrico</t>
  </si>
  <si>
    <t xml:space="preserve">Altre anomalie congenite degli arti</t>
  </si>
  <si>
    <t xml:space="preserve">Anomalie congenite del sistema urinario</t>
  </si>
  <si>
    <t xml:space="preserve">Palatoschisi e labioschisi</t>
  </si>
  <si>
    <t xml:space="preserve">Altre anomalie muscoloscheletriche congenite</t>
  </si>
  <si>
    <t xml:space="preserve">Altre anomalie congenite del sistema digestivo</t>
  </si>
  <si>
    <t xml:space="preserve">Anomalie congenite del tegumento</t>
  </si>
  <si>
    <t xml:space="preserve">Anomalie congenite dell’orecchio, della faccia e del collo</t>
  </si>
  <si>
    <t xml:space="preserve">Altre manifestazioni morbose in atto della madre classificate altrove, ma complicanti la gravidanza, il parto o il puerperio</t>
  </si>
  <si>
    <t xml:space="preserve">Anomalie congenite dell’apparato respiratorio</t>
  </si>
  <si>
    <t xml:space="preserve">Altre anomalie congenite non specificate</t>
  </si>
  <si>
    <t xml:space="preserve">Anomalie congenite dell’occhio</t>
  </si>
  <si>
    <t xml:space="preserve">Altra ernia della cavita' addominale senza menzione di ostruzione o gangrena</t>
  </si>
  <si>
    <t xml:space="preserve">Emangioma e linfangioma, ogni sede</t>
  </si>
  <si>
    <t>Idronefrosi</t>
  </si>
  <si>
    <t xml:space="preserve">Altre patologie del rene e dell’uretere</t>
  </si>
  <si>
    <t xml:space="preserve">Anencefalia e anomalie simili</t>
  </si>
  <si>
    <t xml:space="preserve">Spina bifida</t>
  </si>
  <si>
    <t xml:space="preserve">Altre malattie dell’endocardio</t>
  </si>
  <si>
    <t xml:space="preserve">Patologie non infiammatorie dell’ovaio, della salpinge e del legamento largo</t>
  </si>
  <si>
    <t xml:space="preserve">Totale prime 30 malformazioni</t>
  </si>
  <si>
    <t xml:space="preserve">Non indicata/errata</t>
  </si>
  <si>
    <t xml:space="preserve">Totale natimalformati</t>
  </si>
  <si>
    <t> </t>
  </si>
  <si>
    <t xml:space="preserve">Tabella 51 - Distribuzione regionale dei parti con procreazione medicalmente assistita (PMA)</t>
  </si>
  <si>
    <t xml:space="preserve">Tecniche di procreazione medicalmente assistita (valore %)</t>
  </si>
  <si>
    <t xml:space="preserve">Totale parti con PMA</t>
  </si>
  <si>
    <t xml:space="preserve">Fecondaz. vitro e trasfer. embrioni nell’utero (FIVET)   </t>
  </si>
  <si>
    <t xml:space="preserve">Fecondaz. vitro tramite iniezione spermatoz. in citoplasma (ICSI) </t>
  </si>
  <si>
    <t xml:space="preserve">Solo tratt. farmacolog. per induzione ovulazione </t>
  </si>
  <si>
    <t xml:space="preserve">Trasf. gameti nelle tube di Falloppio gen. laparosc.  (GIFT)</t>
  </si>
  <si>
    <t xml:space="preserve">Trasf. gameti maschili in cavita  uterina (IUI)</t>
  </si>
  <si>
    <t xml:space="preserve">altre tecniche                                              </t>
  </si>
  <si>
    <t xml:space="preserve">Grafico 21 - Distribuzione dei parti con procreazione medicalmente assistita secondo la tipologia di tecnica utilizzata. Anni 2017 – 2019</t>
  </si>
  <si>
    <t xml:space="preserve">Modalità PMA</t>
  </si>
  <si>
    <t>FIVET</t>
  </si>
  <si>
    <t xml:space="preserve">Fecondazione in vitro e trasferimento embrioni nell'utero (FIVET)</t>
  </si>
  <si>
    <t>ICSI</t>
  </si>
  <si>
    <t xml:space="preserve">Fecondaz. vitro tramite iniezione spermatozoo in citoplasma (ICSI)</t>
  </si>
  <si>
    <t xml:space="preserve">solo trattamento farmacologico</t>
  </si>
  <si>
    <t xml:space="preserve">Solo trattamento farmacologico per induzione dell'ovulazione</t>
  </si>
  <si>
    <t>GIFT</t>
  </si>
  <si>
    <t xml:space="preserve">Trasf. gameti nelle tube di falloppio sen. Laparoscopica (GIFT)</t>
  </si>
  <si>
    <t>IUI</t>
  </si>
  <si>
    <t xml:space="preserve">Trasf. gameti maschili in cavità uterina (IUI)</t>
  </si>
  <si>
    <t xml:space="preserve">Tabella 52 - Distribuzione regionale dei parti con procreazione medicalmente assistita (PMA) secondo la modalità del parto</t>
  </si>
  <si>
    <t xml:space="preserve">Modalità del parto per gravidanze medicalmente assistite</t>
  </si>
  <si>
    <t xml:space="preserve">non indicata/errata</t>
  </si>
  <si>
    <t xml:space="preserve">Tabella 53 - Distribuzione regionale dei parti plurimi totali e con procreazione medicalmente assistita</t>
  </si>
  <si>
    <t xml:space="preserve">% parti plurimi in gravidanze con PMA</t>
  </si>
  <si>
    <t xml:space="preserve">Tabella 54 - Distribuzione dei parti secondo il titolo di studio della madre e il tipo di procreazione</t>
  </si>
  <si>
    <t xml:space="preserve">Elementare o nessun titolo</t>
  </si>
  <si>
    <t xml:space="preserve">Media inferiore</t>
  </si>
  <si>
    <t xml:space="preserve">Laurea o diploma Univ.</t>
  </si>
  <si>
    <t xml:space="preserve">Tabella 55 - Distribuzione regionale della percentuale di parti con procreazione medicalmente assistita secondo il titolo di studio della madre</t>
  </si>
  <si>
    <t xml:space="preserve">% di gravidanze con PMA sul totale delle gravidanze</t>
  </si>
  <si>
    <t xml:space="preserve">Tabella 56 - Distribuzione dei parti con procreazione medicalmente assistita secondo l’età della madre</t>
  </si>
  <si>
    <t xml:space="preserve">% di gravidanze con procreazione medicalmente assistita per età della madre</t>
  </si>
  <si>
    <t xml:space="preserve">Tabella 57 - Distribuzione dei parti secondo la classificazione di Robson</t>
  </si>
  <si>
    <t>Classe</t>
  </si>
  <si>
    <t xml:space="preserve">Parti precedenti </t>
  </si>
  <si>
    <t xml:space="preserve">Genere parto </t>
  </si>
  <si>
    <t xml:space="preserve">Presentazione neonato </t>
  </si>
  <si>
    <t xml:space="preserve">Età gestazionale </t>
  </si>
  <si>
    <t xml:space="preserve">Modalità del travaglio e del parto</t>
  </si>
  <si>
    <t xml:space="preserve"> Pregresso taglio cesareo  </t>
  </si>
  <si>
    <t xml:space="preserve">Parti per Classi di Robson</t>
  </si>
  <si>
    <t>&gt;=1</t>
  </si>
  <si>
    <t>Singolo</t>
  </si>
  <si>
    <t>Plurimo</t>
  </si>
  <si>
    <t xml:space="preserve">Cefalico </t>
  </si>
  <si>
    <t>Podalico</t>
  </si>
  <si>
    <t xml:space="preserve">A termine </t>
  </si>
  <si>
    <t xml:space="preserve">Pre-termine </t>
  </si>
  <si>
    <t xml:space="preserve">Spontaneo </t>
  </si>
  <si>
    <t xml:space="preserve">TC elezione </t>
  </si>
  <si>
    <t xml:space="preserve">SI </t>
  </si>
  <si>
    <t xml:space="preserve">NO </t>
  </si>
  <si>
    <t>a</t>
  </si>
  <si>
    <t xml:space="preserve">a </t>
  </si>
  <si>
    <t>2a</t>
  </si>
  <si>
    <t>2b</t>
  </si>
  <si>
    <t>4a</t>
  </si>
  <si>
    <t>4b</t>
  </si>
  <si>
    <t xml:space="preserve">Tabella 58 - Distribuzione regionale dei parti secondo le 12 classi di Robson modificate</t>
  </si>
  <si>
    <t xml:space="preserve">Classe 1</t>
  </si>
  <si>
    <t xml:space="preserve">Classe 2a</t>
  </si>
  <si>
    <t xml:space="preserve">Classe 2b</t>
  </si>
  <si>
    <t xml:space="preserve">Classe 3</t>
  </si>
  <si>
    <t xml:space="preserve">Classe 4a</t>
  </si>
  <si>
    <t xml:space="preserve">Classe 4b</t>
  </si>
  <si>
    <t xml:space="preserve">Classe 5</t>
  </si>
  <si>
    <t xml:space="preserve">Classe 6</t>
  </si>
  <si>
    <t xml:space="preserve">Classe 7</t>
  </si>
  <si>
    <t xml:space="preserve">Classe 8</t>
  </si>
  <si>
    <t xml:space="preserve">Classe 9</t>
  </si>
  <si>
    <t xml:space="preserve">Classe 10</t>
  </si>
  <si>
    <t xml:space="preserve">Totale Parti classificati </t>
  </si>
  <si>
    <t xml:space="preserve">Percentuale parti in ospedale classificati</t>
  </si>
  <si>
    <t xml:space="preserve">Grafico 22- Distribuzione dei parti e incidenza dei cesarei per classe di Robson - Anno 2020</t>
  </si>
  <si>
    <t xml:space="preserve">Grafico 23- Distrubuzione percentuale dei cesarei per classe di Robson - Anno 2020
</t>
  </si>
  <si>
    <t>Cesarei</t>
  </si>
  <si>
    <t xml:space="preserve">% Parti</t>
  </si>
  <si>
    <t xml:space="preserve">% Cesarei</t>
  </si>
  <si>
    <t xml:space="preserve">Incidenza Cesarei (%) </t>
  </si>
  <si>
    <t>TOTALE</t>
  </si>
  <si>
    <t xml:space="preserve">Tabella 59 - Distribuzione regionale della percentuale di parti cesarei secondo le  classi di Robson modificate </t>
  </si>
  <si>
    <t xml:space="preserve">Totale parti Cesarei classificati</t>
  </si>
  <si>
    <t xml:space="preserve">Grafico 24 - Boxplot Incidenza dei parti cesarei rispetto ai parti  per classe di Robson e per Regione – Anno 2020
</t>
  </si>
  <si>
    <t xml:space="preserve">Etichette di riga</t>
  </si>
  <si>
    <t>PIEMONTE</t>
  </si>
  <si>
    <t xml:space="preserve">VALLE D`AOSTA</t>
  </si>
  <si>
    <t>LOMBARDIA</t>
  </si>
  <si>
    <t xml:space="preserve">PROV. AUTON. BOLZANO</t>
  </si>
  <si>
    <t xml:space="preserve">PROV. AUTON. TRENTO</t>
  </si>
  <si>
    <t>VENETO</t>
  </si>
  <si>
    <t xml:space="preserve">FRIULI VENEZIA GIULIA</t>
  </si>
  <si>
    <t>LIGURIA</t>
  </si>
  <si>
    <t xml:space="preserve"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</si>
  <si>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</si>
  <si>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</si>
  <si>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</si>
  <si>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</si>
  <si>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</si>
  <si>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</si>
  <si>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</si>
  <si>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</si>
  <si>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</si>
  <si>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</si>
  <si>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</si>
  <si>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</si>
  <si>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 xml:space="preserve">ID quartile</t>
  </si>
  <si>
    <t>Q1</t>
  </si>
  <si>
    <t>MIN</t>
  </si>
  <si>
    <t>MEDIANA</t>
  </si>
  <si>
    <t>MAX</t>
  </si>
  <si>
    <t>Q3</t>
  </si>
  <si>
    <t xml:space="preserve">Matrice descrizione Classi di Robson</t>
  </si>
  <si>
    <t>Descrizione</t>
  </si>
  <si>
    <r>
      <t xml:space="preserve">madri nullipare,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travaglio spontaneo.</t>
    </r>
  </si>
  <si>
    <r>
      <t xml:space="preserve">madri nullipare,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travaglio indotto.</t>
    </r>
  </si>
  <si>
    <r>
      <t xml:space="preserve">madri nullipare,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TC di elezione.</t>
    </r>
  </si>
  <si>
    <r>
      <t xml:space="preserve">madri multipare (non precedente cesareo),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travaglio spontaneo.</t>
    </r>
  </si>
  <si>
    <r>
      <t xml:space="preserve">madri multipare (non precedente cesareo),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travaglio indotto.</t>
    </r>
  </si>
  <si>
    <r>
      <t xml:space="preserve">madri multipare (non precedente cesareo),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settimane, TC di elezione.</t>
    </r>
  </si>
  <si>
    <r>
      <t xml:space="preserve"> precedente parto cesareo, feto singolo, presentazione cefalica, età gestazionale </t>
    </r>
    <r>
      <rPr>
        <color indexed="64"/>
        <rFont val="Calibri"/>
        <scheme val="minor"/>
        <sz val="11"/>
        <u val="single"/>
      </rPr>
      <t>&gt;</t>
    </r>
    <r>
      <rPr>
        <color indexed="64"/>
        <rFont val="Calibri"/>
        <scheme val="minor"/>
        <sz val="11"/>
      </rPr>
      <t xml:space="preserve"> 37 settimane.</t>
    </r>
  </si>
  <si>
    <t xml:space="preserve">madri nullipare, presentazione podalica</t>
  </si>
  <si>
    <t xml:space="preserve">madri multipare (incluse donne con precdedente cedareo), presentazione podalica</t>
  </si>
  <si>
    <t xml:space="preserve">gravidanze multiple (incluse donne con precedente cesareo)</t>
  </si>
  <si>
    <t xml:space="preserve">presentazioni anomale (incluse donne con precedente cesareo)</t>
  </si>
  <si>
    <r>
      <t xml:space="preserve">nati pretermine (</t>
    </r>
    <r>
      <rPr>
        <color indexed="64"/>
        <rFont val="Calibri"/>
        <scheme val="minor"/>
        <sz val="11"/>
        <u val="single"/>
      </rPr>
      <t>&lt;</t>
    </r>
    <r>
      <rPr>
        <color indexed="64"/>
        <rFont val="Calibri"/>
        <scheme val="minor"/>
        <sz val="11"/>
      </rPr>
      <t xml:space="preserve"> 36 settimane), feto singolo, presentazione cefalica (incluse donne con precedente cesareo).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</si>
</sst>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0" formatCode="_-* #,##0.00_-;\-* #,##0.00_-;_-* &quot;-&quot;??_-;_-@_-"/>
    <numFmt numFmtId="161" formatCode="0.0"/>
    <numFmt numFmtId="162" formatCode="0.000"/>
    <numFmt numFmtId="163" formatCode="0.0%"/>
    <numFmt numFmtId="164" formatCode="#,##0.0"/>
    <numFmt numFmtId="165" formatCode="#,##0_ ;\-#,##0\ "/>
    <numFmt numFmtId="166" formatCode="_-* #,##0_-;\-* #,##0_-;_-* &quot;-&quot;_-;_-@_-"/>
    <numFmt numFmtId="167" formatCode="_-* #,##0.0_-;\-* #,##0.0_-;_-* &quot;-&quot;??_-;_-@_-"/>
    <numFmt numFmtId="168" formatCode="_-* #,##0_-;\-* #,##0_-;_-* &quot;-&quot;??_-;_-@_-"/>
    <numFmt numFmtId="169" formatCode="_-&quot;€&quot;\ * #,##0_-;\-&quot;€&quot;\ * #,##0_-;_-&quot;€&quot;\ * &quot;-&quot;_-;_-@_-"/>
  </numFmts>
  <fonts count="41">
    <font>
      <name val="Calibri"/>
      <color theme="1"/>
      <sz val="11"/>
      <scheme val="minor"/>
    </font>
    <font>
      <name val="Arial"/>
      <sz val="10"/>
    </font>
    <font>
      <name val="MS Sans Serif"/>
      <sz val="10"/>
    </font>
    <font>
      <name val="Tahoma"/>
      <sz val="8"/>
    </font>
    <font>
      <name val="Tahoma"/>
      <b/>
      <i/>
      <sz val="8"/>
    </font>
    <font>
      <name val="Arial"/>
      <color indexed="64"/>
      <sz val="10"/>
    </font>
    <font>
      <name val="Arial"/>
      <b/>
      <color theme="1"/>
      <sz val="10"/>
    </font>
    <font>
      <name val="Arial"/>
      <b/>
      <i/>
      <color theme="1"/>
      <sz val="10"/>
    </font>
    <font>
      <name val="Arial"/>
      <color theme="1"/>
      <sz val="10"/>
    </font>
    <font>
      <name val="Calibri"/>
      <color indexed="2"/>
      <sz val="11"/>
      <scheme val="minor"/>
    </font>
    <font>
      <name val="Arial"/>
      <color indexed="64"/>
      <sz val="8"/>
    </font>
    <font>
      <name val="Arial"/>
      <i/>
      <color indexed="64"/>
      <sz val="8"/>
    </font>
    <font>
      <name val="Arial"/>
      <i/>
      <color theme="1"/>
      <sz val="10"/>
    </font>
    <font>
      <name val="Arial"/>
      <b/>
      <color indexed="64"/>
      <sz val="10"/>
    </font>
    <font>
      <name val="Segoe UI"/>
      <color theme="1"/>
      <sz val="12"/>
    </font>
    <font>
      <name val="Calibri"/>
      <b/>
      <color theme="1"/>
      <sz val="11"/>
      <scheme val="minor"/>
    </font>
    <font>
      <name val="Calibri"/>
      <color indexed="64"/>
      <sz val="10"/>
    </font>
    <font>
      <name val="Arial"/>
      <i/>
      <color indexed="64"/>
      <sz val="10"/>
    </font>
    <font>
      <name val="Calibri"/>
      <i/>
      <color indexed="64"/>
      <sz val="10"/>
    </font>
    <font>
      <name val="Arial"/>
      <color indexed="64"/>
      <sz val="9"/>
    </font>
    <font>
      <name val="Arial"/>
      <b/>
      <color indexed="64"/>
      <sz val="9"/>
    </font>
    <font>
      <name val="Arial Unicode MS"/>
      <color theme="1"/>
      <sz val="10"/>
    </font>
    <font>
      <name val="Calibri"/>
      <i/>
      <color theme="1"/>
      <sz val="10"/>
      <scheme val="minor"/>
    </font>
    <font>
      <name val="Calibri"/>
      <color indexed="64"/>
      <sz val="11"/>
      <scheme val="minor"/>
    </font>
    <font>
      <name val="Arial"/>
      <color indexed="63"/>
      <sz val="9"/>
    </font>
    <font>
      <name val="Arial"/>
      <b/>
      <color indexed="63"/>
      <sz val="9"/>
    </font>
    <font>
      <name val="Arial"/>
      <color theme="1"/>
      <sz val="9"/>
    </font>
    <font>
      <name val="Arial"/>
      <b/>
      <sz val="10"/>
    </font>
    <font>
      <name val="Arial"/>
      <color rgb="FFC00000"/>
      <sz val="10"/>
    </font>
    <font>
      <name val="Calibri"/>
      <color theme="1"/>
      <sz val="10"/>
      <scheme val="minor"/>
    </font>
    <font>
      <name val="Calibri"/>
      <b/>
      <color theme="1"/>
      <sz val="10"/>
      <scheme val="minor"/>
    </font>
    <font>
      <name val="Webdings"/>
      <color rgb="FF00B050"/>
      <sz val="14"/>
    </font>
    <font>
      <name val="Times New Roman"/>
      <color rgb="FF00B050"/>
      <sz val="14"/>
    </font>
    <font>
      <name val="Segoe UI"/>
      <b/>
      <color theme="1"/>
      <sz val="10"/>
    </font>
    <font>
      <name val="Segoe UI"/>
      <color theme="1"/>
      <sz val="10"/>
    </font>
    <font>
      <name val="Times New Roman"/>
      <color theme="1"/>
      <sz val="12"/>
    </font>
    <font>
      <name val="Calibri"/>
      <color theme="1"/>
      <sz val="12"/>
      <scheme val="minor"/>
    </font>
    <font>
      <name val="Calibri"/>
      <b/>
      <color theme="1"/>
      <sz val="12"/>
      <scheme val="minor"/>
    </font>
    <font>
      <name val="Calibri"/>
      <color indexed="64"/>
      <sz val="11"/>
    </font>
    <font>
      <name val="Calibri"/>
      <b/>
      <color indexed="64"/>
      <sz val="11"/>
    </font>
    <font>
      <name val="Calibri"/>
      <b/>
      <color indexed="64"/>
      <sz val="11"/>
      <scheme val="minor"/>
    </font>
  </fonts>
  <fills count="8">
    <fill>
      <patternFill patternType="none"/>
    </fill>
    <fill>
      <patternFill patternType="none"/>
    </fill>
    <fill>
      <patternFill patternType="solid">
        <fgColor rgb="FFAA5CAA"/>
        <bgColor rgb="FFAA5CAA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theme="0" tint="-0.049989318521683403"/>
        <bgColor theme="0" tint="-0.049989318521683403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ck">
        <color indexed="64"/>
      </top>
      <bottom style="medium">
        <color rgb="FF8E3A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rgb="FF8E3A64"/>
      </bottom>
      <diagonal/>
    </border>
    <border>
      <left/>
      <right/>
      <top style="medium">
        <color rgb="FF8E3A64"/>
      </top>
      <bottom/>
      <diagonal/>
    </border>
    <border>
      <left style="thin">
        <color indexed="64"/>
      </left>
      <right/>
      <top style="medium">
        <color rgb="FF8E3A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rgb="FF8E3A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8E3A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2">
    <xf fontId="0" fillId="0" borderId="0" numFmtId="0"/>
    <xf fontId="0" fillId="0" borderId="0" numFmtId="160" applyNumberFormat="1"/>
    <xf fontId="1" fillId="0" borderId="0" numFmtId="160" applyNumberFormat="1" applyFont="1"/>
    <xf fontId="1" fillId="0" borderId="0" numFmtId="0" applyFont="1"/>
    <xf fontId="1" fillId="0" borderId="0" numFmtId="0" applyFont="1"/>
    <xf fontId="1" fillId="0" borderId="0" numFmtId="0" applyFont="1"/>
    <xf fontId="1" fillId="0" borderId="0" numFmtId="0" applyFont="1"/>
    <xf fontId="2" fillId="0" borderId="0" numFmtId="0" applyFont="1"/>
    <xf fontId="0" fillId="0" borderId="0" numFmtId="9" applyNumberFormat="1"/>
    <xf fontId="0" fillId="0" borderId="0" numFmtId="9" applyNumberFormat="1"/>
    <xf fontId="3" fillId="0" borderId="1" numFmtId="49" applyNumberFormat="1" applyFont="1" applyBorder="1" applyAlignment="1">
      <alignment vertical="center" wrapText="1"/>
    </xf>
    <xf fontId="4" fillId="2" borderId="2" numFmtId="49" applyNumberFormat="1" applyFont="1" applyFill="1" applyBorder="1" applyAlignment="1">
      <alignment horizontal="center" vertical="center" wrapText="1"/>
    </xf>
  </cellStyleXfs>
  <cellXfs count="379">
    <xf fontId="0" fillId="0" borderId="0" numFmtId="0" xfId="0"/>
    <xf fontId="0" fillId="0" borderId="0" numFmtId="0" xfId="0" applyAlignment="1">
      <alignment horizontal="center" wrapText="1"/>
    </xf>
    <xf fontId="5" fillId="0" borderId="3" numFmtId="0" xfId="0" applyFont="1" applyBorder="1" applyAlignment="1">
      <alignment horizontal="center" vertical="top" wrapText="1"/>
    </xf>
    <xf fontId="5" fillId="3" borderId="4" numFmtId="0" xfId="0" applyFont="1" applyFill="1" applyBorder="1" applyAlignment="1">
      <alignment horizontal="center" vertical="top" wrapText="1"/>
    </xf>
    <xf fontId="5" fillId="3" borderId="4" numFmtId="0" xfId="0" applyFont="1" applyFill="1" applyBorder="1" applyAlignment="1">
      <alignment horizontal="right" vertical="top"/>
    </xf>
    <xf fontId="5" fillId="3" borderId="4" numFmtId="3" xfId="0" applyNumberFormat="1" applyFont="1" applyFill="1" applyBorder="1" applyAlignment="1">
      <alignment horizontal="right" vertical="top"/>
    </xf>
    <xf fontId="5" fillId="0" borderId="4" numFmtId="0" xfId="0" applyFont="1" applyBorder="1" applyAlignment="1">
      <alignment horizontal="right" vertical="top"/>
    </xf>
    <xf fontId="0" fillId="0" borderId="0" numFmtId="3" xfId="0" applyNumberFormat="1"/>
    <xf fontId="0" fillId="4" borderId="0" numFmtId="0" xfId="0" applyFill="1" applyAlignment="1">
      <alignment horizontal="center" wrapText="1"/>
    </xf>
    <xf fontId="6" fillId="0" borderId="5" numFmtId="0" xfId="0" applyFont="1" applyBorder="1" applyAlignment="1">
      <alignment horizontal="center" vertical="top" wrapText="1"/>
    </xf>
    <xf fontId="6" fillId="0" borderId="0" numFmtId="0" xfId="0" applyFont="1" applyAlignment="1">
      <alignment horizontal="center" vertical="top" wrapText="1"/>
    </xf>
    <xf fontId="6" fillId="0" borderId="4" numFmtId="0" xfId="0" applyFont="1" applyBorder="1" applyAlignment="1">
      <alignment horizontal="center" vertical="top" wrapText="1"/>
    </xf>
    <xf fontId="6" fillId="3" borderId="4" numFmtId="0" xfId="0" applyFont="1" applyFill="1" applyBorder="1" applyAlignment="1">
      <alignment horizontal="center" vertical="top" wrapText="1"/>
    </xf>
    <xf fontId="7" fillId="3" borderId="4" numFmtId="0" xfId="0" applyFont="1" applyFill="1" applyBorder="1" applyAlignment="1">
      <alignment horizontal="center" vertical="top"/>
    </xf>
    <xf fontId="0" fillId="0" borderId="0" numFmtId="0" xfId="0" applyAlignment="1">
      <alignment horizontal="left" vertical="center" wrapText="1"/>
    </xf>
    <xf fontId="8" fillId="3" borderId="4" numFmtId="0" xfId="0" applyFont="1" applyFill="1" applyBorder="1" applyAlignment="1">
      <alignment vertical="top"/>
    </xf>
    <xf fontId="8" fillId="3" borderId="4" numFmtId="3" xfId="0" applyNumberFormat="1" applyFont="1" applyFill="1" applyBorder="1" applyAlignment="1">
      <alignment horizontal="right" vertical="top"/>
    </xf>
    <xf fontId="8" fillId="3" borderId="4" numFmtId="161" xfId="0" applyNumberFormat="1" applyFont="1" applyFill="1" applyBorder="1" applyAlignment="1">
      <alignment horizontal="right" vertical="top"/>
    </xf>
    <xf fontId="0" fillId="0" borderId="0" numFmtId="3" xfId="0" applyNumberFormat="1" applyAlignment="1">
      <alignment horizontal="left" vertical="center" wrapText="1"/>
    </xf>
    <xf fontId="6" fillId="3" borderId="6" numFmtId="0" xfId="0" applyFont="1" applyFill="1" applyBorder="1" applyAlignment="1">
      <alignment vertical="top"/>
    </xf>
    <xf fontId="6" fillId="3" borderId="6" numFmtId="3" xfId="0" applyNumberFormat="1" applyFont="1" applyFill="1" applyBorder="1" applyAlignment="1">
      <alignment horizontal="right" vertical="top"/>
    </xf>
    <xf fontId="6" fillId="3" borderId="6" numFmtId="161" xfId="0" applyNumberFormat="1" applyFont="1" applyFill="1" applyBorder="1" applyAlignment="1">
      <alignment horizontal="right" vertical="top"/>
    </xf>
    <xf fontId="9" fillId="0" borderId="0" numFmtId="0" xfId="0" applyFont="1"/>
    <xf fontId="8" fillId="0" borderId="5" numFmtId="0" xfId="0" applyFont="1" applyBorder="1" applyAlignment="1">
      <alignment horizontal="center" vertical="top" wrapText="1"/>
    </xf>
    <xf fontId="6" fillId="0" borderId="3" numFmtId="0" xfId="0" applyFont="1" applyBorder="1" applyAlignment="1">
      <alignment horizontal="center" vertical="top"/>
    </xf>
    <xf fontId="6" fillId="0" borderId="7" numFmtId="0" xfId="0" applyFont="1" applyBorder="1" applyAlignment="1">
      <alignment horizontal="center" vertical="top"/>
    </xf>
    <xf fontId="8" fillId="0" borderId="0" numFmtId="0" xfId="0" applyFont="1" applyAlignment="1">
      <alignment horizontal="center" vertical="top" wrapText="1"/>
    </xf>
    <xf fontId="6" fillId="3" borderId="8" numFmtId="0" xfId="0" applyFont="1" applyFill="1" applyBorder="1" applyAlignment="1">
      <alignment horizontal="center" vertical="top" wrapText="1"/>
    </xf>
    <xf fontId="6" fillId="3" borderId="9" numFmtId="0" xfId="0" applyFont="1" applyFill="1" applyBorder="1" applyAlignment="1">
      <alignment horizontal="center" vertical="top" wrapText="1"/>
    </xf>
    <xf fontId="6" fillId="3" borderId="8" numFmtId="0" xfId="0" applyFont="1" applyFill="1" applyBorder="1" applyAlignment="1">
      <alignment horizontal="center" vertical="center" wrapText="1"/>
    </xf>
    <xf fontId="6" fillId="3" borderId="0" numFmtId="0" xfId="0" applyFont="1" applyFill="1" applyAlignment="1">
      <alignment horizontal="center" vertical="top" wrapText="1"/>
    </xf>
    <xf fontId="8" fillId="0" borderId="4" numFmtId="0" xfId="0" applyFont="1" applyBorder="1" applyAlignment="1">
      <alignment horizontal="center" vertical="top" wrapText="1"/>
    </xf>
    <xf fontId="6" fillId="3" borderId="10" numFmtId="0" xfId="0" applyFont="1" applyFill="1" applyBorder="1" applyAlignment="1">
      <alignment horizontal="center" vertical="top" wrapText="1"/>
    </xf>
    <xf fontId="8" fillId="3" borderId="4" numFmtId="0" xfId="0" applyFont="1" applyFill="1" applyBorder="1" applyAlignment="1">
      <alignment vertical="top" wrapText="1"/>
    </xf>
    <xf fontId="8" fillId="3" borderId="4" numFmtId="0" xfId="0" applyFont="1" applyFill="1" applyBorder="1" applyAlignment="1">
      <alignment horizontal="right" vertical="top" wrapText="1"/>
    </xf>
    <xf fontId="8" fillId="3" borderId="4" numFmtId="2" xfId="0" applyNumberFormat="1" applyFont="1" applyFill="1" applyBorder="1" applyAlignment="1">
      <alignment horizontal="right" vertical="top" wrapText="1"/>
    </xf>
    <xf fontId="8" fillId="3" borderId="11" numFmtId="2" xfId="0" applyNumberFormat="1" applyFont="1" applyFill="1" applyBorder="1" applyAlignment="1">
      <alignment horizontal="right" vertical="top" wrapText="1"/>
    </xf>
    <xf fontId="8" fillId="3" borderId="12" numFmtId="2" xfId="0" applyNumberFormat="1" applyFont="1" applyFill="1" applyBorder="1" applyAlignment="1">
      <alignment horizontal="right" vertical="top" wrapText="1"/>
    </xf>
    <xf fontId="8" fillId="3" borderId="10" numFmtId="2" xfId="0" applyNumberFormat="1" applyFont="1" applyFill="1" applyBorder="1" applyAlignment="1">
      <alignment horizontal="right" vertical="top" wrapText="1"/>
    </xf>
    <xf fontId="10" fillId="0" borderId="0" numFmtId="0" xfId="0" applyFont="1" applyAlignment="1">
      <alignment horizontal="left"/>
    </xf>
    <xf fontId="8" fillId="3" borderId="4" numFmtId="49" xfId="0" applyNumberFormat="1" applyFont="1" applyFill="1" applyBorder="1" applyAlignment="1">
      <alignment horizontal="right" vertical="top" wrapText="1"/>
    </xf>
    <xf fontId="11" fillId="0" borderId="0" numFmtId="0" xfId="0" applyFont="1" applyAlignment="1">
      <alignment horizontal="left"/>
    </xf>
    <xf fontId="8" fillId="3" borderId="4" numFmtId="161" xfId="0" applyNumberFormat="1" applyFont="1" applyFill="1" applyBorder="1" applyAlignment="1">
      <alignment horizontal="right" vertical="top" wrapText="1"/>
    </xf>
    <xf fontId="6" fillId="3" borderId="6" numFmtId="0" xfId="0" applyFont="1" applyFill="1" applyBorder="1" applyAlignment="1">
      <alignment vertical="top" wrapText="1"/>
    </xf>
    <xf fontId="6" fillId="3" borderId="6" numFmtId="161" xfId="0" applyNumberFormat="1" applyFont="1" applyFill="1" applyBorder="1" applyAlignment="1">
      <alignment horizontal="right" vertical="top" wrapText="1"/>
    </xf>
    <xf fontId="6" fillId="3" borderId="6" numFmtId="2" xfId="0" applyNumberFormat="1" applyFont="1" applyFill="1" applyBorder="1" applyAlignment="1">
      <alignment horizontal="right" vertical="top" wrapText="1"/>
    </xf>
    <xf fontId="6" fillId="3" borderId="13" numFmtId="2" xfId="0" applyNumberFormat="1" applyFont="1" applyFill="1" applyBorder="1" applyAlignment="1">
      <alignment horizontal="right" vertical="top" wrapText="1"/>
    </xf>
    <xf fontId="0" fillId="0" borderId="0" numFmtId="162" xfId="0" applyNumberFormat="1"/>
    <xf fontId="6" fillId="0" borderId="14" numFmtId="0" xfId="0" applyFont="1" applyBorder="1" applyAlignment="1">
      <alignment horizontal="center" vertical="top" wrapText="1"/>
    </xf>
    <xf fontId="6" fillId="0" borderId="15" numFmtId="0" xfId="0" applyFont="1" applyBorder="1" applyAlignment="1">
      <alignment vertical="top"/>
    </xf>
    <xf fontId="6" fillId="0" borderId="15" numFmtId="0" xfId="0" applyFont="1" applyBorder="1" applyAlignment="1">
      <alignment horizontal="center" vertical="top" wrapText="1"/>
    </xf>
    <xf fontId="8" fillId="3" borderId="4" numFmtId="4" xfId="0" applyNumberFormat="1" applyFont="1" applyFill="1" applyBorder="1" applyAlignment="1">
      <alignment horizontal="right" vertical="top"/>
    </xf>
    <xf fontId="0" fillId="0" borderId="0" numFmtId="2" xfId="0" applyNumberFormat="1"/>
    <xf fontId="0" fillId="0" borderId="0" numFmtId="0" xfId="0" applyAlignment="1">
      <alignment wrapText="1"/>
    </xf>
    <xf fontId="1" fillId="3" borderId="4" numFmtId="4" xfId="0" applyNumberFormat="1" applyFont="1" applyFill="1" applyBorder="1" applyAlignment="1">
      <alignment horizontal="right" vertical="top"/>
    </xf>
    <xf fontId="0" fillId="0" borderId="0" numFmtId="0" xfId="0" applyAlignment="1">
      <alignment vertical="center" wrapText="1"/>
    </xf>
    <xf fontId="8" fillId="0" borderId="4" numFmtId="4" xfId="0" applyNumberFormat="1" applyFont="1" applyBorder="1" applyAlignment="1">
      <alignment horizontal="right" vertical="top"/>
    </xf>
    <xf fontId="12" fillId="3" borderId="4" numFmtId="0" xfId="0" applyFont="1" applyFill="1" applyBorder="1" applyAlignment="1">
      <alignment horizontal="center" vertical="top" wrapText="1"/>
    </xf>
    <xf fontId="12" fillId="3" borderId="4" numFmtId="0" xfId="0" applyFont="1" applyFill="1" applyBorder="1" applyAlignment="1">
      <alignment horizontal="center" vertical="top"/>
    </xf>
    <xf fontId="5" fillId="3" borderId="4" numFmtId="161" xfId="0" applyNumberFormat="1" applyFont="1" applyFill="1" applyBorder="1" applyAlignment="1">
      <alignment horizontal="right" vertical="top"/>
    </xf>
    <xf fontId="5" fillId="3" borderId="4" numFmtId="2" xfId="0" applyNumberFormat="1" applyFont="1" applyFill="1" applyBorder="1" applyAlignment="1">
      <alignment horizontal="right" vertical="top"/>
    </xf>
    <xf fontId="13" fillId="3" borderId="6" numFmtId="161" xfId="0" applyNumberFormat="1" applyFont="1" applyFill="1" applyBorder="1" applyAlignment="1">
      <alignment horizontal="right" vertical="top"/>
    </xf>
    <xf fontId="13" fillId="3" borderId="6" numFmtId="2" xfId="0" applyNumberFormat="1" applyFont="1" applyFill="1" applyBorder="1" applyAlignment="1">
      <alignment horizontal="right" vertical="top"/>
    </xf>
    <xf fontId="13" fillId="3" borderId="6" numFmtId="3" xfId="0" applyNumberFormat="1" applyFont="1" applyFill="1" applyBorder="1" applyAlignment="1">
      <alignment horizontal="right" vertical="top"/>
    </xf>
    <xf fontId="0" fillId="4" borderId="6" numFmtId="0" xfId="0" applyFill="1" applyBorder="1" applyAlignment="1">
      <alignment horizontal="center" wrapText="1"/>
    </xf>
    <xf fontId="6" fillId="0" borderId="3" numFmtId="0" xfId="0" applyFont="1" applyBorder="1" applyAlignment="1">
      <alignment horizontal="center" vertical="top" wrapText="1"/>
    </xf>
    <xf fontId="6" fillId="5" borderId="3" numFmtId="0" xfId="0" applyFont="1" applyFill="1" applyBorder="1" applyAlignment="1">
      <alignment horizontal="center" vertical="top" wrapText="1"/>
    </xf>
    <xf fontId="6" fillId="6" borderId="3" numFmtId="0" xfId="0" applyFont="1" applyFill="1" applyBorder="1" applyAlignment="1">
      <alignment horizontal="center" vertical="top" wrapText="1"/>
    </xf>
    <xf fontId="6" fillId="3" borderId="8" numFmtId="0" xfId="0" applyFont="1" applyFill="1" applyBorder="1" applyAlignment="1">
      <alignment horizontal="center" vertical="top"/>
    </xf>
    <xf fontId="6" fillId="3" borderId="16" numFmtId="0" xfId="0" applyFont="1" applyFill="1" applyBorder="1" applyAlignment="1">
      <alignment horizontal="center" vertical="top"/>
    </xf>
    <xf fontId="6" fillId="5" borderId="16" numFmtId="0" xfId="0" applyFont="1" applyFill="1" applyBorder="1" applyAlignment="1">
      <alignment horizontal="center" vertical="top"/>
    </xf>
    <xf fontId="6" fillId="6" borderId="8" numFmtId="0" xfId="0" applyFont="1" applyFill="1" applyBorder="1" applyAlignment="1">
      <alignment horizontal="center" vertical="top"/>
    </xf>
    <xf fontId="6" fillId="6" borderId="16" numFmtId="0" xfId="0" applyFont="1" applyFill="1" applyBorder="1" applyAlignment="1">
      <alignment horizontal="center" vertical="top"/>
    </xf>
    <xf fontId="6" fillId="3" borderId="4" numFmtId="0" xfId="0" applyFont="1" applyFill="1" applyBorder="1" applyAlignment="1">
      <alignment horizontal="center" vertical="top"/>
    </xf>
    <xf fontId="8" fillId="3" borderId="4" numFmtId="0" xfId="0" applyFont="1" applyFill="1" applyBorder="1" applyAlignment="1">
      <alignment horizontal="center" vertical="top"/>
    </xf>
    <xf fontId="8" fillId="5" borderId="4" numFmtId="0" xfId="0" applyFont="1" applyFill="1" applyBorder="1" applyAlignment="1">
      <alignment horizontal="center" vertical="top"/>
    </xf>
    <xf fontId="6" fillId="6" borderId="4" numFmtId="0" xfId="0" applyFont="1" applyFill="1" applyBorder="1" applyAlignment="1">
      <alignment horizontal="center" vertical="top"/>
    </xf>
    <xf fontId="8" fillId="6" borderId="4" numFmtId="0" xfId="0" applyFont="1" applyFill="1" applyBorder="1" applyAlignment="1">
      <alignment horizontal="center" vertical="top"/>
    </xf>
    <xf fontId="8" fillId="3" borderId="4" numFmtId="0" xfId="0" applyFont="1" applyFill="1" applyBorder="1" applyAlignment="1">
      <alignment horizontal="right" vertical="top"/>
    </xf>
    <xf fontId="8" fillId="3" borderId="4" numFmtId="2" xfId="0" applyNumberFormat="1" applyFont="1" applyFill="1" applyBorder="1" applyAlignment="1">
      <alignment horizontal="right" vertical="top"/>
    </xf>
    <xf fontId="8" fillId="5" borderId="4" numFmtId="3" xfId="0" applyNumberFormat="1" applyFont="1" applyFill="1" applyBorder="1" applyAlignment="1">
      <alignment horizontal="right" vertical="top"/>
    </xf>
    <xf fontId="8" fillId="7" borderId="4" numFmtId="2" xfId="0" applyNumberFormat="1" applyFont="1" applyFill="1" applyBorder="1" applyAlignment="1">
      <alignment horizontal="right" vertical="top"/>
    </xf>
    <xf fontId="8" fillId="6" borderId="4" numFmtId="0" xfId="0" applyFont="1" applyFill="1" applyBorder="1" applyAlignment="1">
      <alignment horizontal="right" vertical="top"/>
    </xf>
    <xf fontId="14" fillId="6" borderId="4" numFmtId="0" xfId="0" applyFont="1" applyFill="1" applyBorder="1" applyAlignment="1">
      <alignment horizontal="right" vertical="top"/>
    </xf>
    <xf fontId="8" fillId="5" borderId="4" numFmtId="3" xfId="0" applyNumberFormat="1" applyFont="1" applyFill="1" applyBorder="1" applyAlignment="1">
      <alignment horizontal="right" vertical="center"/>
    </xf>
    <xf fontId="6" fillId="3" borderId="6" numFmtId="0" xfId="0" applyFont="1" applyFill="1" applyBorder="1" applyAlignment="1">
      <alignment horizontal="right" vertical="top"/>
    </xf>
    <xf fontId="6" fillId="3" borderId="6" numFmtId="4" xfId="0" applyNumberFormat="1" applyFont="1" applyFill="1" applyBorder="1" applyAlignment="1">
      <alignment horizontal="right" vertical="top"/>
    </xf>
    <xf fontId="6" fillId="5" borderId="6" numFmtId="3" xfId="0" applyNumberFormat="1" applyFont="1" applyFill="1" applyBorder="1" applyAlignment="1">
      <alignment horizontal="right" vertical="top"/>
    </xf>
    <xf fontId="6" fillId="6" borderId="6" numFmtId="0" xfId="0" applyFont="1" applyFill="1" applyBorder="1" applyAlignment="1">
      <alignment horizontal="right" vertical="top"/>
    </xf>
    <xf fontId="9" fillId="0" borderId="0" numFmtId="3" xfId="0" applyNumberFormat="1" applyFont="1"/>
    <xf fontId="0" fillId="0" borderId="0" numFmtId="163" xfId="8" applyNumberFormat="1"/>
    <xf fontId="13" fillId="3" borderId="15" numFmtId="161" xfId="0" applyNumberFormat="1" applyFont="1" applyFill="1" applyBorder="1" applyAlignment="1">
      <alignment horizontal="right" vertical="top"/>
    </xf>
    <xf fontId="5" fillId="3" borderId="4" numFmtId="9" xfId="8" applyNumberFormat="1" applyFont="1" applyFill="1" applyBorder="1" applyAlignment="1">
      <alignment horizontal="right" vertical="top"/>
    </xf>
    <xf fontId="5" fillId="3" borderId="17" numFmtId="9" xfId="8" applyNumberFormat="1" applyFont="1" applyFill="1" applyBorder="1" applyAlignment="1">
      <alignment horizontal="right" vertical="top"/>
    </xf>
    <xf fontId="15" fillId="0" borderId="0" numFmtId="0" xfId="0" applyFont="1"/>
    <xf fontId="0" fillId="0" borderId="0" numFmtId="9" xfId="0" applyNumberFormat="1"/>
    <xf fontId="5" fillId="3" borderId="17" numFmtId="163" xfId="8" applyNumberFormat="1" applyFont="1" applyFill="1" applyBorder="1" applyAlignment="1">
      <alignment horizontal="right" vertical="top"/>
    </xf>
    <xf fontId="0" fillId="4" borderId="0" numFmtId="0" xfId="0" applyFill="1" applyAlignment="1">
      <alignment horizontal="center"/>
    </xf>
    <xf fontId="8" fillId="0" borderId="3" numFmtId="0" xfId="0" applyFont="1" applyBorder="1" applyAlignment="1">
      <alignment horizontal="center" vertical="top" wrapText="1"/>
    </xf>
    <xf fontId="8" fillId="3" borderId="4" numFmtId="0" xfId="0" applyFont="1" applyFill="1" applyBorder="1" applyAlignment="1">
      <alignment horizontal="center" vertical="top" wrapText="1"/>
    </xf>
    <xf fontId="8" fillId="0" borderId="4" numFmtId="0" xfId="0" applyFont="1" applyBorder="1" applyAlignment="1">
      <alignment horizontal="right" vertical="top"/>
    </xf>
    <xf fontId="8" fillId="0" borderId="4" numFmtId="161" xfId="0" applyNumberFormat="1" applyFont="1" applyBorder="1" applyAlignment="1">
      <alignment horizontal="right" vertical="top"/>
    </xf>
    <xf fontId="8" fillId="0" borderId="4" numFmtId="3" xfId="0" applyNumberFormat="1" applyFont="1" applyBorder="1" applyAlignment="1">
      <alignment horizontal="right" vertical="top"/>
    </xf>
    <xf fontId="6" fillId="0" borderId="6" numFmtId="0" xfId="0" applyFont="1" applyBorder="1" applyAlignment="1">
      <alignment horizontal="right" vertical="top"/>
    </xf>
    <xf fontId="6" fillId="0" borderId="6" numFmtId="161" xfId="0" applyNumberFormat="1" applyFont="1" applyBorder="1" applyAlignment="1">
      <alignment horizontal="right" vertical="top"/>
    </xf>
    <xf fontId="0" fillId="0" borderId="0" numFmtId="161" xfId="0" applyNumberFormat="1"/>
    <xf fontId="8" fillId="6" borderId="3" numFmtId="0" xfId="0" applyFont="1" applyFill="1" applyBorder="1" applyAlignment="1">
      <alignment horizontal="center" vertical="top" wrapText="1"/>
    </xf>
    <xf fontId="12" fillId="3" borderId="8" numFmtId="0" xfId="0" applyFont="1" applyFill="1" applyBorder="1" applyAlignment="1">
      <alignment horizontal="center" vertical="top" wrapText="1"/>
    </xf>
    <xf fontId="12" fillId="6" borderId="8" numFmtId="0" xfId="0" applyFont="1" applyFill="1" applyBorder="1" applyAlignment="1">
      <alignment horizontal="center" vertical="top" wrapText="1"/>
    </xf>
    <xf fontId="0" fillId="0" borderId="4" numFmtId="0" xfId="0" applyBorder="1" applyAlignment="1">
      <alignment vertical="top" wrapText="1"/>
    </xf>
    <xf fontId="12" fillId="6" borderId="4" numFmtId="0" xfId="0" applyFont="1" applyFill="1" applyBorder="1" applyAlignment="1">
      <alignment horizontal="center" vertical="top" wrapText="1"/>
    </xf>
    <xf fontId="12" fillId="6" borderId="4" numFmtId="0" xfId="0" applyFont="1" applyFill="1" applyBorder="1" applyAlignment="1">
      <alignment horizontal="center" vertical="top"/>
    </xf>
    <xf fontId="0" fillId="3" borderId="4" numFmtId="0" xfId="0" applyFill="1" applyBorder="1" applyAlignment="1">
      <alignment vertical="top"/>
    </xf>
    <xf fontId="0" fillId="0" borderId="4" numFmtId="161" xfId="0" applyNumberFormat="1" applyBorder="1" applyAlignment="1">
      <alignment vertical="top"/>
    </xf>
    <xf fontId="0" fillId="6" borderId="4" numFmtId="0" xfId="0" applyFill="1" applyBorder="1" applyAlignment="1">
      <alignment vertical="top"/>
    </xf>
    <xf fontId="6" fillId="0" borderId="6" numFmtId="3" xfId="0" applyNumberFormat="1" applyFont="1" applyBorder="1" applyAlignment="1">
      <alignment horizontal="right" vertical="top"/>
    </xf>
    <xf fontId="0" fillId="6" borderId="6" numFmtId="0" xfId="0" applyFill="1" applyBorder="1" applyAlignment="1">
      <alignment vertical="top"/>
    </xf>
    <xf fontId="0" fillId="0" borderId="0" numFmtId="0" xfId="0" applyAlignment="1">
      <alignment vertical="top" wrapText="1"/>
    </xf>
    <xf fontId="0" fillId="3" borderId="4" numFmtId="161" xfId="0" applyNumberFormat="1" applyFill="1" applyBorder="1" applyAlignment="1">
      <alignment vertical="top"/>
    </xf>
    <xf fontId="0" fillId="0" borderId="4" numFmtId="0" xfId="0" applyBorder="1" applyAlignment="1">
      <alignment vertical="top"/>
    </xf>
    <xf fontId="5" fillId="0" borderId="5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16" fillId="3" borderId="4" numFmtId="0" xfId="0" applyFont="1" applyFill="1" applyBorder="1" applyAlignment="1">
      <alignment vertical="top"/>
    </xf>
    <xf fontId="17" fillId="3" borderId="4" numFmtId="0" xfId="0" applyFont="1" applyFill="1" applyBorder="1" applyAlignment="1">
      <alignment horizontal="center" vertical="top" wrapText="1"/>
    </xf>
    <xf fontId="18" fillId="3" borderId="4" numFmtId="0" xfId="0" applyFont="1" applyFill="1" applyBorder="1" applyAlignment="1">
      <alignment horizontal="center" vertical="top"/>
    </xf>
    <xf fontId="5" fillId="3" borderId="4" numFmtId="0" xfId="0" applyFont="1" applyFill="1" applyBorder="1" applyAlignment="1">
      <alignment vertical="top"/>
    </xf>
    <xf fontId="13" fillId="3" borderId="6" numFmtId="0" xfId="0" applyFont="1" applyFill="1" applyBorder="1" applyAlignment="1">
      <alignment vertical="top"/>
    </xf>
    <xf fontId="13" fillId="0" borderId="6" numFmtId="2" xfId="0" applyNumberFormat="1" applyFont="1" applyBorder="1" applyAlignment="1">
      <alignment horizontal="right" vertical="top"/>
    </xf>
    <xf fontId="19" fillId="0" borderId="5" numFmtId="0" xfId="0" applyFont="1" applyBorder="1" applyAlignment="1">
      <alignment horizontal="center" vertical="top" wrapText="1"/>
    </xf>
    <xf fontId="19" fillId="0" borderId="18" numFmtId="0" xfId="0" applyFont="1" applyBorder="1" applyAlignment="1">
      <alignment horizontal="center" vertical="top" wrapText="1"/>
    </xf>
    <xf fontId="19" fillId="3" borderId="4" numFmtId="0" xfId="0" applyFont="1" applyFill="1" applyBorder="1" applyAlignment="1">
      <alignment vertical="top"/>
    </xf>
    <xf fontId="20" fillId="3" borderId="6" numFmtId="0" xfId="0" applyFont="1" applyFill="1" applyBorder="1" applyAlignment="1">
      <alignment vertical="top"/>
    </xf>
    <xf fontId="6" fillId="3" borderId="6" numFmtId="2" xfId="0" applyNumberFormat="1" applyFont="1" applyFill="1" applyBorder="1" applyAlignment="1">
      <alignment horizontal="right" vertical="top"/>
    </xf>
    <xf fontId="6" fillId="0" borderId="15" numFmtId="0" xfId="0" applyFont="1" applyBorder="1" applyAlignment="1">
      <alignment vertical="top" wrapText="1"/>
    </xf>
    <xf fontId="8" fillId="3" borderId="4" numFmtId="163" xfId="8" applyNumberFormat="1" applyFont="1" applyFill="1" applyBorder="1" applyAlignment="1">
      <alignment horizontal="right" vertical="top"/>
    </xf>
    <xf fontId="0" fillId="0" borderId="0" numFmtId="1" xfId="0" applyNumberFormat="1"/>
    <xf fontId="8" fillId="0" borderId="3" numFmtId="0" xfId="0" applyFont="1" applyBorder="1" applyAlignment="1">
      <alignment horizontal="center" vertical="top"/>
    </xf>
    <xf fontId="13" fillId="3" borderId="6" numFmtId="2" xfId="0" applyNumberFormat="1" applyFont="1" applyFill="1" applyBorder="1" applyAlignment="1">
      <alignment vertical="top"/>
    </xf>
    <xf fontId="5" fillId="0" borderId="3" numFmtId="0" xfId="0" applyFont="1" applyBorder="1" applyAlignment="1">
      <alignment horizontal="center" vertical="top"/>
    </xf>
    <xf fontId="5" fillId="0" borderId="5" numFmtId="0" xfId="0" applyFont="1" applyBorder="1" applyAlignment="1">
      <alignment horizontal="center" vertical="top"/>
    </xf>
    <xf fontId="13" fillId="3" borderId="4" numFmtId="0" xfId="0" applyFont="1" applyFill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/>
    </xf>
    <xf fontId="5" fillId="3" borderId="4" numFmtId="49" xfId="0" applyNumberFormat="1" applyFont="1" applyFill="1" applyBorder="1" applyAlignment="1">
      <alignment vertical="top"/>
    </xf>
    <xf fontId="8" fillId="0" borderId="4" numFmtId="2" xfId="0" applyNumberFormat="1" applyFont="1" applyBorder="1" applyAlignment="1">
      <alignment horizontal="right" vertical="top"/>
    </xf>
    <xf fontId="13" fillId="0" borderId="5" numFmtId="0" xfId="0" applyFont="1" applyBorder="1" applyAlignment="1">
      <alignment horizontal="center" vertical="top" wrapText="1"/>
    </xf>
    <xf fontId="5" fillId="0" borderId="15" numFmtId="0" xfId="0" applyFont="1" applyBorder="1" applyAlignment="1">
      <alignment horizontal="center" vertical="top" wrapText="1"/>
    </xf>
    <xf fontId="13" fillId="0" borderId="4" numFmtId="0" xfId="0" applyFont="1" applyBorder="1" applyAlignment="1">
      <alignment horizontal="center" vertical="top" wrapText="1"/>
    </xf>
    <xf fontId="8" fillId="3" borderId="4" numFmtId="164" xfId="0" applyNumberFormat="1" applyFont="1" applyFill="1" applyBorder="1" applyAlignment="1">
      <alignment horizontal="right" vertical="top"/>
    </xf>
    <xf fontId="6" fillId="3" borderId="17" numFmtId="3" xfId="0" applyNumberFormat="1" applyFont="1" applyFill="1" applyBorder="1" applyAlignment="1">
      <alignment horizontal="right" vertical="top"/>
    </xf>
    <xf fontId="6" fillId="3" borderId="17" numFmtId="164" xfId="0" applyNumberFormat="1" applyFont="1" applyFill="1" applyBorder="1" applyAlignment="1">
      <alignment horizontal="right" vertical="top"/>
    </xf>
    <xf fontId="0" fillId="0" borderId="0" numFmtId="49" xfId="0" applyNumberFormat="1"/>
    <xf fontId="20" fillId="0" borderId="5" numFmtId="0" xfId="0" applyFont="1" applyBorder="1" applyAlignment="1">
      <alignment horizontal="center" vertical="top" wrapText="1"/>
    </xf>
    <xf fontId="20" fillId="0" borderId="0" numFmtId="0" xfId="0" applyFont="1" applyAlignment="1">
      <alignment horizontal="center" vertical="top" wrapText="1"/>
    </xf>
    <xf fontId="20" fillId="0" borderId="18" numFmtId="0" xfId="0" applyFont="1" applyBorder="1" applyAlignment="1">
      <alignment horizontal="center" vertical="top" wrapText="1"/>
    </xf>
    <xf fontId="8" fillId="3" borderId="0" numFmtId="2" xfId="0" applyNumberFormat="1" applyFont="1" applyFill="1" applyAlignment="1">
      <alignment horizontal="right" vertical="top"/>
    </xf>
    <xf fontId="6" fillId="3" borderId="0" numFmtId="2" xfId="0" applyNumberFormat="1" applyFont="1" applyFill="1" applyAlignment="1">
      <alignment horizontal="right" vertical="top"/>
    </xf>
    <xf fontId="19" fillId="0" borderId="0" numFmtId="0" xfId="0" applyFont="1" applyAlignment="1">
      <alignment horizontal="center" vertical="top" wrapText="1"/>
    </xf>
    <xf fontId="6" fillId="3" borderId="4" numFmtId="3" xfId="0" applyNumberFormat="1" applyFont="1" applyFill="1" applyBorder="1" applyAlignment="1">
      <alignment horizontal="right" vertical="top"/>
    </xf>
    <xf fontId="6" fillId="3" borderId="4" numFmtId="2" xfId="0" applyNumberFormat="1" applyFont="1" applyFill="1" applyBorder="1" applyAlignment="1">
      <alignment horizontal="right" vertical="top"/>
    </xf>
    <xf fontId="0" fillId="0" borderId="0" numFmtId="9" xfId="8" applyNumberFormat="1"/>
    <xf fontId="0" fillId="0" borderId="0" numFmtId="160" xfId="1" applyNumberFormat="1"/>
    <xf fontId="0" fillId="0" borderId="0" numFmtId="0" xfId="0" applyAlignment="1">
      <alignment horizontal="left" indent="2"/>
    </xf>
    <xf fontId="0" fillId="0" borderId="0" numFmtId="0" xfId="0" applyAlignment="1">
      <alignment horizontal="left" indent="4"/>
    </xf>
    <xf fontId="21" fillId="0" borderId="0" numFmtId="0" xfId="0" applyFont="1" applyAlignment="1">
      <alignment horizontal="left" indent="4"/>
    </xf>
    <xf fontId="6" fillId="0" borderId="5" numFmtId="0" xfId="0" applyFont="1" applyBorder="1" applyAlignment="1">
      <alignment horizontal="center" vertical="top"/>
    </xf>
    <xf fontId="6" fillId="0" borderId="4" numFmtId="0" xfId="0" applyFont="1" applyBorder="1" applyAlignment="1">
      <alignment horizontal="center" vertical="top"/>
    </xf>
    <xf fontId="6" fillId="0" borderId="0" numFmtId="0" xfId="0" applyFont="1" applyAlignment="1">
      <alignment horizontal="center" vertical="top"/>
    </xf>
    <xf fontId="8" fillId="3" borderId="0" numFmtId="161" xfId="0" applyNumberFormat="1" applyFont="1" applyFill="1" applyAlignment="1">
      <alignment horizontal="right" vertical="top"/>
    </xf>
    <xf fontId="6" fillId="3" borderId="0" numFmtId="161" xfId="0" applyNumberFormat="1" applyFont="1" applyFill="1" applyAlignment="1">
      <alignment horizontal="right" vertical="top"/>
    </xf>
    <xf fontId="6" fillId="0" borderId="15" numFmtId="0" xfId="0" applyFont="1" applyBorder="1" applyAlignment="1">
      <alignment horizontal="center" vertical="top"/>
    </xf>
    <xf fontId="8" fillId="3" borderId="4" numFmtId="165" xfId="1" applyNumberFormat="1" applyFont="1" applyFill="1" applyBorder="1" applyAlignment="1">
      <alignment horizontal="right" vertical="top"/>
    </xf>
    <xf fontId="12" fillId="3" borderId="4" numFmtId="49" xfId="0" applyNumberFormat="1" applyFont="1" applyFill="1" applyBorder="1" applyAlignment="1">
      <alignment horizontal="center" vertical="top"/>
    </xf>
    <xf fontId="5" fillId="3" borderId="4" numFmtId="2" xfId="0" applyNumberFormat="1" applyFont="1" applyFill="1" applyBorder="1" applyAlignment="1">
      <alignment vertical="top"/>
    </xf>
    <xf fontId="5" fillId="3" borderId="4" numFmtId="3" xfId="0" applyNumberFormat="1" applyFont="1" applyFill="1" applyBorder="1" applyAlignment="1">
      <alignment vertical="top"/>
    </xf>
    <xf fontId="13" fillId="3" borderId="6" numFmtId="3" xfId="0" applyNumberFormat="1" applyFont="1" applyFill="1" applyBorder="1" applyAlignment="1">
      <alignment vertical="top"/>
    </xf>
    <xf fontId="8" fillId="3" borderId="4" numFmtId="49" xfId="0" applyNumberFormat="1" applyFont="1" applyFill="1" applyBorder="1" applyAlignment="1">
      <alignment vertical="top"/>
    </xf>
    <xf fontId="6" fillId="3" borderId="6" numFmtId="2" xfId="0" applyNumberFormat="1" applyFont="1" applyFill="1" applyBorder="1" applyAlignment="1">
      <alignment vertical="top"/>
    </xf>
    <xf fontId="20" fillId="3" borderId="4" numFmtId="0" xfId="0" applyFont="1" applyFill="1" applyBorder="1" applyAlignment="1">
      <alignment vertical="top"/>
    </xf>
    <xf fontId="5" fillId="3" borderId="4" numFmtId="3" xfId="0" applyNumberFormat="1" applyFont="1" applyFill="1" applyBorder="1" applyAlignment="1">
      <alignment horizontal="center" vertical="top"/>
    </xf>
    <xf fontId="8" fillId="3" borderId="4" numFmtId="161" xfId="0" applyNumberFormat="1" applyFont="1" applyFill="1" applyBorder="1" applyAlignment="1">
      <alignment vertical="top"/>
    </xf>
    <xf fontId="8" fillId="3" borderId="4" numFmtId="3" xfId="0" applyNumberFormat="1" applyFont="1" applyFill="1" applyBorder="1" applyAlignment="1">
      <alignment vertical="top"/>
    </xf>
    <xf fontId="6" fillId="3" borderId="6" numFmtId="161" xfId="0" applyNumberFormat="1" applyFont="1" applyFill="1" applyBorder="1" applyAlignment="1">
      <alignment vertical="top"/>
    </xf>
    <xf fontId="6" fillId="3" borderId="6" numFmtId="3" xfId="0" applyNumberFormat="1" applyFont="1" applyFill="1" applyBorder="1" applyAlignment="1">
      <alignment vertical="top"/>
    </xf>
    <xf fontId="22" fillId="0" borderId="0" numFmtId="0" xfId="0" applyFont="1"/>
    <xf fontId="12" fillId="0" borderId="3" numFmtId="0" xfId="0" applyFont="1" applyBorder="1" applyAlignment="1">
      <alignment horizontal="center" vertical="top"/>
    </xf>
    <xf fontId="7" fillId="0" borderId="3" numFmtId="0" xfId="0" applyFont="1" applyBorder="1" applyAlignment="1">
      <alignment horizontal="center" vertical="top" wrapText="1"/>
    </xf>
    <xf fontId="7" fillId="3" borderId="16" numFmtId="0" xfId="0" applyFont="1" applyFill="1" applyBorder="1" applyAlignment="1">
      <alignment vertical="top"/>
    </xf>
    <xf fontId="7" fillId="3" borderId="4" numFmtId="0" xfId="0" applyFont="1" applyFill="1" applyBorder="1" applyAlignment="1">
      <alignment vertical="top"/>
    </xf>
    <xf fontId="7" fillId="3" borderId="4" numFmtId="161" xfId="0" applyNumberFormat="1" applyFont="1" applyFill="1" applyBorder="1" applyAlignment="1">
      <alignment horizontal="right" vertical="top"/>
    </xf>
    <xf fontId="8" fillId="3" borderId="19" numFmtId="0" xfId="0" applyFont="1" applyFill="1" applyBorder="1" applyAlignment="1">
      <alignment horizontal="center" vertical="top"/>
    </xf>
    <xf fontId="8" fillId="3" borderId="12" numFmtId="0" xfId="0" applyFont="1" applyFill="1" applyBorder="1" applyAlignment="1">
      <alignment vertical="top"/>
    </xf>
    <xf fontId="7" fillId="3" borderId="12" numFmtId="0" xfId="0" applyFont="1" applyFill="1" applyBorder="1" applyAlignment="1">
      <alignment vertical="top"/>
    </xf>
    <xf fontId="8" fillId="3" borderId="0" numFmtId="0" xfId="0" applyFont="1" applyFill="1" applyAlignment="1">
      <alignment horizontal="center" vertical="top"/>
    </xf>
    <xf fontId="8" fillId="3" borderId="12" numFmtId="0" xfId="0" applyFont="1" applyFill="1" applyBorder="1" applyAlignment="1">
      <alignment horizontal="right" vertical="top"/>
    </xf>
    <xf fontId="8" fillId="0" borderId="12" numFmtId="0" xfId="0" applyFont="1" applyBorder="1" applyAlignment="1">
      <alignment vertical="top"/>
    </xf>
    <xf fontId="8" fillId="3" borderId="6" numFmtId="0" xfId="0" applyFont="1" applyFill="1" applyBorder="1" applyAlignment="1">
      <alignment horizontal="center" vertical="top"/>
    </xf>
    <xf fontId="8" fillId="3" borderId="17" numFmtId="0" xfId="0" applyFont="1" applyFill="1" applyBorder="1" applyAlignment="1">
      <alignment vertical="top"/>
    </xf>
    <xf fontId="23" fillId="0" borderId="0" numFmtId="0" xfId="0" applyFont="1"/>
    <xf fontId="8" fillId="3" borderId="6" numFmtId="0" xfId="0" applyFont="1" applyFill="1" applyBorder="1" applyAlignment="1">
      <alignment vertical="top"/>
    </xf>
    <xf fontId="12" fillId="3" borderId="4" numFmtId="49" xfId="0" applyNumberFormat="1" applyFont="1" applyFill="1" applyBorder="1" applyAlignment="1">
      <alignment horizontal="center" vertical="top" wrapText="1"/>
    </xf>
    <xf fontId="8" fillId="0" borderId="0" numFmtId="2" xfId="0" applyNumberFormat="1" applyFont="1" applyAlignment="1">
      <alignment horizontal="right" vertical="top"/>
    </xf>
    <xf fontId="6" fillId="3" borderId="4" numFmtId="0" xfId="0" applyFont="1" applyFill="1" applyBorder="1" applyAlignment="1">
      <alignment vertical="top"/>
    </xf>
    <xf fontId="6" fillId="3" borderId="4" numFmtId="161" xfId="0" applyNumberFormat="1" applyFont="1" applyFill="1" applyBorder="1" applyAlignment="1">
      <alignment horizontal="right" vertical="top"/>
    </xf>
    <xf fontId="12" fillId="3" borderId="0" numFmtId="0" xfId="0" applyFont="1" applyFill="1" applyAlignment="1">
      <alignment horizontal="center" vertical="top" wrapText="1"/>
    </xf>
    <xf fontId="5" fillId="3" borderId="17" numFmtId="0" xfId="0" applyFont="1" applyFill="1" applyBorder="1" applyAlignment="1">
      <alignment vertical="top" wrapText="1"/>
    </xf>
    <xf fontId="8" fillId="0" borderId="5" numFmtId="0" xfId="0" applyFont="1" applyBorder="1" applyAlignment="1">
      <alignment horizontal="center" vertical="top"/>
    </xf>
    <xf fontId="8" fillId="0" borderId="4" numFmtId="0" xfId="0" applyFont="1" applyBorder="1" applyAlignment="1">
      <alignment horizontal="center" vertical="top"/>
    </xf>
    <xf fontId="8" fillId="3" borderId="4" numFmtId="2" xfId="0" applyNumberFormat="1" applyFont="1" applyFill="1" applyBorder="1" applyAlignment="1" quotePrefix="1">
      <alignment horizontal="right" vertical="top"/>
    </xf>
    <xf fontId="8" fillId="3" borderId="4" numFmtId="162" xfId="0" applyNumberFormat="1" applyFont="1" applyFill="1" applyBorder="1" applyAlignment="1">
      <alignment horizontal="right" vertical="top"/>
    </xf>
    <xf fontId="6" fillId="3" borderId="12" numFmtId="3" xfId="0" applyNumberFormat="1" applyFont="1" applyFill="1" applyBorder="1" applyAlignment="1">
      <alignment horizontal="right" vertical="top"/>
    </xf>
    <xf fontId="6" fillId="3" borderId="4" numFmtId="162" xfId="0" applyNumberFormat="1" applyFont="1" applyFill="1" applyBorder="1" applyAlignment="1">
      <alignment horizontal="right" vertical="top"/>
    </xf>
    <xf fontId="5" fillId="3" borderId="6" numFmtId="0" xfId="0" applyFont="1" applyFill="1" applyBorder="1" applyAlignment="1">
      <alignment vertical="top"/>
    </xf>
    <xf fontId="12" fillId="3" borderId="20" numFmtId="0" xfId="0" applyFont="1" applyFill="1" applyBorder="1" applyAlignment="1">
      <alignment horizontal="center" vertical="top" wrapText="1"/>
    </xf>
    <xf fontId="8" fillId="4" borderId="4" numFmtId="3" xfId="0" applyNumberFormat="1" applyFont="1" applyFill="1" applyBorder="1" applyAlignment="1">
      <alignment horizontal="right" vertical="top"/>
    </xf>
    <xf fontId="5" fillId="3" borderId="17" numFmtId="0" xfId="0" applyFont="1" applyFill="1" applyBorder="1" applyAlignment="1">
      <alignment vertical="top"/>
    </xf>
    <xf fontId="6" fillId="4" borderId="17" numFmtId="3" xfId="0" applyNumberFormat="1" applyFont="1" applyFill="1" applyBorder="1" applyAlignment="1">
      <alignment horizontal="right" vertical="top"/>
    </xf>
    <xf fontId="6" fillId="0" borderId="17" numFmtId="3" xfId="0" applyNumberFormat="1" applyFont="1" applyBorder="1" applyAlignment="1">
      <alignment horizontal="right" vertical="top"/>
    </xf>
    <xf fontId="6" fillId="0" borderId="5" numFmtId="0" xfId="0" applyFont="1" applyBorder="1" applyAlignment="1">
      <alignment vertical="top"/>
    </xf>
    <xf fontId="0" fillId="0" borderId="4" numFmtId="0" xfId="0" applyBorder="1" applyAlignment="1">
      <alignment wrapText="1"/>
    </xf>
    <xf fontId="13" fillId="0" borderId="3" numFmtId="0" xfId="0" applyFont="1" applyBorder="1" applyAlignment="1">
      <alignment horizontal="center" vertical="top"/>
    </xf>
    <xf fontId="12" fillId="3" borderId="16" numFmtId="0" xfId="0" applyFont="1" applyFill="1" applyBorder="1" applyAlignment="1">
      <alignment horizontal="center" vertical="top"/>
    </xf>
    <xf fontId="8" fillId="3" borderId="4" numFmtId="1" xfId="0" applyNumberFormat="1" applyFont="1" applyFill="1" applyBorder="1" applyAlignment="1">
      <alignment horizontal="right" vertical="top"/>
    </xf>
    <xf fontId="6" fillId="3" borderId="6" numFmtId="164" xfId="0" applyNumberFormat="1" applyFont="1" applyFill="1" applyBorder="1" applyAlignment="1">
      <alignment horizontal="right" vertical="top"/>
    </xf>
    <xf fontId="8" fillId="3" borderId="12" numFmtId="2" xfId="0" applyNumberFormat="1" applyFont="1" applyFill="1" applyBorder="1" applyAlignment="1">
      <alignment horizontal="right" vertical="top"/>
    </xf>
    <xf fontId="6" fillId="3" borderId="17" numFmtId="2" xfId="0" applyNumberFormat="1" applyFont="1" applyFill="1" applyBorder="1" applyAlignment="1">
      <alignment horizontal="right" vertical="top"/>
    </xf>
    <xf fontId="8" fillId="0" borderId="0" numFmtId="3" xfId="0" applyNumberFormat="1" applyFont="1" applyAlignment="1">
      <alignment vertical="top"/>
    </xf>
    <xf fontId="6" fillId="0" borderId="0" numFmtId="2" xfId="0" applyNumberFormat="1" applyFont="1" applyAlignment="1">
      <alignment horizontal="right" vertical="top"/>
    </xf>
    <xf fontId="6" fillId="0" borderId="0" numFmtId="3" xfId="0" applyNumberFormat="1" applyFont="1" applyAlignment="1">
      <alignment vertical="top"/>
    </xf>
    <xf fontId="5" fillId="3" borderId="4" numFmtId="0" xfId="0" applyFont="1" applyFill="1" applyBorder="1" applyAlignment="1">
      <alignment horizontal="center" vertical="top"/>
    </xf>
    <xf fontId="12" fillId="3" borderId="4" numFmtId="0" xfId="0" applyFont="1" applyFill="1" applyBorder="1" applyAlignment="1">
      <alignment vertical="top" wrapText="1"/>
    </xf>
    <xf fontId="6" fillId="3" borderId="6" numFmtId="0" xfId="0" applyFont="1" applyFill="1" applyBorder="1" applyAlignment="1">
      <alignment horizontal="center" vertical="top" wrapText="1"/>
    </xf>
    <xf fontId="6" fillId="3" borderId="15" numFmtId="0" xfId="0" applyFont="1" applyFill="1" applyBorder="1" applyAlignment="1">
      <alignment vertical="top"/>
    </xf>
    <xf fontId="12" fillId="3" borderId="15" numFmtId="0" xfId="0" applyFont="1" applyFill="1" applyBorder="1" applyAlignment="1">
      <alignment horizontal="center" vertical="top" wrapText="1"/>
    </xf>
    <xf fontId="6" fillId="3" borderId="17" numFmtId="0" xfId="0" applyFont="1" applyFill="1" applyBorder="1" applyAlignment="1">
      <alignment vertical="top"/>
    </xf>
    <xf fontId="6" fillId="3" borderId="17" numFmtId="163" xfId="8" applyNumberFormat="1" applyFont="1" applyFill="1" applyBorder="1" applyAlignment="1">
      <alignment horizontal="right" vertical="top"/>
    </xf>
    <xf fontId="8" fillId="0" borderId="0" numFmtId="0" xfId="0" applyFont="1" applyAlignment="1">
      <alignment horizontal="center" vertical="top"/>
    </xf>
    <xf fontId="8" fillId="3" borderId="4" numFmtId="161" xfId="0" applyNumberFormat="1" applyFont="1" applyFill="1" applyBorder="1" applyAlignment="1">
      <alignment horizontal="right"/>
    </xf>
    <xf fontId="12" fillId="3" borderId="8" numFmtId="0" xfId="0" applyFont="1" applyFill="1" applyBorder="1" applyAlignment="1">
      <alignment vertical="top" wrapText="1"/>
    </xf>
    <xf fontId="6" fillId="4" borderId="4" numFmtId="3" xfId="0" applyNumberFormat="1" applyFont="1" applyFill="1" applyBorder="1" applyAlignment="1">
      <alignment horizontal="right" vertical="top"/>
    </xf>
    <xf fontId="24" fillId="0" borderId="0" numFmtId="1" xfId="0" applyNumberFormat="1" applyFont="1" applyAlignment="1">
      <alignment horizontal="right"/>
    </xf>
    <xf fontId="25" fillId="0" borderId="0" numFmtId="161" xfId="0" applyNumberFormat="1" applyFont="1" applyAlignment="1">
      <alignment horizontal="right"/>
    </xf>
    <xf fontId="5" fillId="3" borderId="4" numFmtId="0" xfId="0" applyFont="1" applyFill="1" applyBorder="1" applyAlignment="1">
      <alignment vertical="top" wrapText="1"/>
    </xf>
    <xf fontId="5" fillId="4" borderId="4" numFmtId="0" xfId="0" applyFont="1" applyFill="1" applyBorder="1" applyAlignment="1">
      <alignment vertical="top" wrapText="1"/>
    </xf>
    <xf fontId="13" fillId="0" borderId="5" numFmtId="0" xfId="0" applyFont="1" applyBorder="1" applyAlignment="1">
      <alignment horizontal="center" vertical="top"/>
    </xf>
    <xf fontId="13" fillId="0" borderId="4" numFmtId="0" xfId="0" applyFont="1" applyBorder="1" applyAlignment="1">
      <alignment horizontal="center" vertical="top"/>
    </xf>
    <xf fontId="17" fillId="3" borderId="4" numFmtId="0" xfId="0" applyFont="1" applyFill="1" applyBorder="1" applyAlignment="1">
      <alignment horizontal="center" vertical="top"/>
    </xf>
    <xf fontId="5" fillId="3" borderId="21" numFmtId="0" xfId="0" applyFont="1" applyFill="1" applyBorder="1" applyAlignment="1">
      <alignment vertical="top"/>
    </xf>
    <xf fontId="5" fillId="3" borderId="21" numFmtId="0" xfId="0" applyFont="1" applyFill="1" applyBorder="1" applyAlignment="1">
      <alignment horizontal="right" vertical="top"/>
    </xf>
    <xf fontId="5" fillId="3" borderId="21" numFmtId="161" xfId="0" applyNumberFormat="1" applyFont="1" applyFill="1" applyBorder="1" applyAlignment="1">
      <alignment horizontal="right" vertical="top"/>
    </xf>
    <xf fontId="13" fillId="3" borderId="21" numFmtId="0" xfId="0" applyFont="1" applyFill="1" applyBorder="1" applyAlignment="1">
      <alignment vertical="top"/>
    </xf>
    <xf fontId="13" fillId="3" borderId="21" numFmtId="3" xfId="0" applyNumberFormat="1" applyFont="1" applyFill="1" applyBorder="1" applyAlignment="1">
      <alignment horizontal="right" vertical="top"/>
    </xf>
    <xf fontId="13" fillId="3" borderId="21" numFmtId="161" xfId="0" applyNumberFormat="1" applyFont="1" applyFill="1" applyBorder="1" applyAlignment="1">
      <alignment horizontal="right" vertical="top"/>
    </xf>
    <xf fontId="13" fillId="3" borderId="4" numFmtId="0" xfId="0" applyFont="1" applyFill="1" applyBorder="1" applyAlignment="1">
      <alignment vertical="top"/>
    </xf>
    <xf fontId="13" fillId="3" borderId="4" numFmtId="3" xfId="0" applyNumberFormat="1" applyFont="1" applyFill="1" applyBorder="1" applyAlignment="1">
      <alignment horizontal="right" vertical="top"/>
    </xf>
    <xf fontId="26" fillId="3" borderId="4" numFmtId="0" xfId="0" applyFont="1" applyFill="1" applyBorder="1" applyAlignment="1">
      <alignment horizontal="center" vertical="top" wrapText="1"/>
    </xf>
    <xf fontId="5" fillId="0" borderId="0" numFmtId="0" xfId="0" applyFont="1"/>
    <xf fontId="0" fillId="0" borderId="0" numFmtId="0" xfId="0" applyAlignment="1">
      <alignment horizontal="center"/>
    </xf>
    <xf fontId="1" fillId="3" borderId="4" numFmtId="2" xfId="0" applyNumberFormat="1" applyFont="1" applyFill="1" applyBorder="1" applyAlignment="1">
      <alignment horizontal="right" vertical="top"/>
    </xf>
    <xf fontId="27" fillId="3" borderId="6" numFmtId="2" xfId="0" applyNumberFormat="1" applyFont="1" applyFill="1" applyBorder="1" applyAlignment="1">
      <alignment horizontal="right" vertical="top"/>
    </xf>
    <xf fontId="0" fillId="0" borderId="0" numFmtId="0" xfId="0" applyAlignment="1">
      <alignment horizontal="right"/>
    </xf>
    <xf fontId="8" fillId="3" borderId="12" numFmtId="161" xfId="0" applyNumberFormat="1" applyFont="1" applyFill="1" applyBorder="1" applyAlignment="1">
      <alignment horizontal="right" vertical="top"/>
    </xf>
    <xf fontId="8" fillId="3" borderId="12" numFmtId="1" xfId="0" applyNumberFormat="1" applyFont="1" applyFill="1" applyBorder="1" applyAlignment="1">
      <alignment horizontal="right" vertical="top"/>
    </xf>
    <xf fontId="6" fillId="3" borderId="17" numFmtId="161" xfId="0" applyNumberFormat="1" applyFont="1" applyFill="1" applyBorder="1" applyAlignment="1">
      <alignment horizontal="right" vertical="top"/>
    </xf>
    <xf fontId="6" fillId="3" borderId="17" numFmtId="1" xfId="0" applyNumberFormat="1" applyFont="1" applyFill="1" applyBorder="1" applyAlignment="1">
      <alignment horizontal="right" vertical="top"/>
    </xf>
    <xf fontId="28" fillId="0" borderId="0" numFmtId="0" xfId="0" applyFont="1" applyAlignment="1">
      <alignment vertical="top"/>
    </xf>
    <xf fontId="5" fillId="3" borderId="12" numFmtId="2" xfId="0" applyNumberFormat="1" applyFont="1" applyFill="1" applyBorder="1" applyAlignment="1">
      <alignment vertical="top"/>
    </xf>
    <xf fontId="0" fillId="0" borderId="0" numFmtId="166" xfId="0" applyNumberFormat="1"/>
    <xf fontId="0" fillId="4" borderId="0" numFmtId="167" xfId="1" applyNumberFormat="1" applyFill="1"/>
    <xf fontId="29" fillId="0" borderId="0" numFmtId="0" xfId="0" applyFont="1"/>
    <xf fontId="13" fillId="0" borderId="22" numFmtId="0" xfId="0" applyFont="1" applyBorder="1" applyAlignment="1">
      <alignment horizontal="center" vertical="center" wrapText="1"/>
    </xf>
    <xf fontId="13" fillId="0" borderId="23" numFmtId="0" xfId="0" applyFont="1" applyBorder="1" applyAlignment="1">
      <alignment horizontal="center" vertical="center" wrapText="1"/>
    </xf>
    <xf fontId="13" fillId="0" borderId="24" numFmtId="0" xfId="0" applyFont="1" applyBorder="1" applyAlignment="1">
      <alignment horizontal="center" vertical="center" wrapText="1"/>
    </xf>
    <xf fontId="13" fillId="0" borderId="20" numFmtId="0" xfId="0" applyFont="1" applyBorder="1" applyAlignment="1">
      <alignment horizontal="center" vertical="center" wrapText="1"/>
    </xf>
    <xf fontId="13" fillId="0" borderId="25" numFmtId="0" xfId="0" applyFont="1" applyBorder="1" applyAlignment="1">
      <alignment horizontal="center" vertical="center" wrapText="1"/>
    </xf>
    <xf fontId="13" fillId="0" borderId="26" numFmtId="0" xfId="0" applyFont="1" applyBorder="1" applyAlignment="1">
      <alignment horizontal="center" vertical="center" wrapText="1"/>
    </xf>
    <xf fontId="13" fillId="0" borderId="27" numFmtId="0" xfId="0" applyFont="1" applyBorder="1" applyAlignment="1">
      <alignment horizontal="center" vertical="center" wrapText="1"/>
    </xf>
    <xf fontId="13" fillId="3" borderId="28" numFmtId="0" xfId="0" applyFont="1" applyFill="1" applyBorder="1" applyAlignment="1">
      <alignment horizontal="center" vertical="center" wrapText="1"/>
    </xf>
    <xf fontId="13" fillId="3" borderId="28" numFmtId="0" xfId="0" applyFont="1" applyFill="1" applyBorder="1" applyAlignment="1">
      <alignment horizontal="center" textRotation="90" vertical="center" wrapText="1"/>
    </xf>
    <xf fontId="13" fillId="3" borderId="28" numFmtId="0" xfId="0" applyFont="1" applyFill="1" applyBorder="1" applyAlignment="1">
      <alignment horizontal="center" textRotation="90" vertical="center"/>
    </xf>
    <xf fontId="13" fillId="3" borderId="28" numFmtId="0" xfId="0" applyFont="1" applyFill="1" applyBorder="1" applyAlignment="1">
      <alignment textRotation="90" vertical="center"/>
    </xf>
    <xf fontId="13" fillId="0" borderId="29" numFmtId="0" xfId="0" applyFont="1" applyBorder="1" applyAlignment="1">
      <alignment horizontal="center" vertical="center" wrapText="1"/>
    </xf>
    <xf fontId="13" fillId="0" borderId="30" numFmtId="0" xfId="0" applyFont="1" applyBorder="1" applyAlignment="1">
      <alignment horizontal="center" vertical="center" wrapText="1"/>
    </xf>
    <xf fontId="30" fillId="0" borderId="0" numFmtId="0" xfId="0" applyFont="1"/>
    <xf fontId="8" fillId="3" borderId="25" numFmtId="0" xfId="0" applyFont="1" applyFill="1" applyBorder="1" applyAlignment="1">
      <alignment horizontal="center" vertical="center" wrapText="1"/>
    </xf>
    <xf fontId="31" fillId="3" borderId="29" numFmtId="0" xfId="0" applyFont="1" applyFill="1" applyBorder="1" applyAlignment="1">
      <alignment horizontal="center" vertical="center" wrapText="1"/>
    </xf>
    <xf fontId="32" fillId="3" borderId="30" numFmtId="0" xfId="0" applyFont="1" applyFill="1" applyBorder="1" applyAlignment="1">
      <alignment horizontal="center" vertical="center" wrapText="1"/>
    </xf>
    <xf fontId="32" fillId="3" borderId="0" numFmtId="0" xfId="0" applyFont="1" applyFill="1" applyAlignment="1">
      <alignment horizontal="center" vertical="center" wrapText="1"/>
    </xf>
    <xf fontId="32" fillId="3" borderId="0" numFmtId="0" xfId="0" applyFont="1" applyFill="1" applyAlignment="1">
      <alignment vertical="center"/>
    </xf>
    <xf fontId="31" fillId="3" borderId="0" numFmtId="0" xfId="0" applyFont="1" applyFill="1" applyAlignment="1">
      <alignment horizontal="center" vertical="center" wrapText="1"/>
    </xf>
    <xf fontId="32" fillId="3" borderId="29" numFmtId="0" xfId="0" applyFont="1" applyFill="1" applyBorder="1" applyAlignment="1">
      <alignment horizontal="center" vertical="center" wrapText="1"/>
    </xf>
    <xf fontId="0" fillId="0" borderId="28" numFmtId="168" xfId="1" applyNumberFormat="1" applyBorder="1"/>
    <xf fontId="8" fillId="3" borderId="26" numFmtId="163" xfId="0" applyNumberFormat="1" applyFont="1" applyFill="1" applyBorder="1" applyAlignment="1">
      <alignment horizontal="center" vertical="center" wrapText="1"/>
    </xf>
    <xf fontId="8" fillId="3" borderId="23" numFmtId="0" xfId="0" applyFont="1" applyFill="1" applyBorder="1" applyAlignment="1">
      <alignment horizontal="center" vertical="center" wrapText="1"/>
    </xf>
    <xf fontId="31" fillId="3" borderId="23" numFmtId="0" xfId="0" applyFont="1" applyFill="1" applyBorder="1" applyAlignment="1">
      <alignment horizontal="center" vertical="center" wrapText="1"/>
    </xf>
    <xf fontId="32" fillId="3" borderId="24" numFmtId="0" xfId="0" applyFont="1" applyFill="1" applyBorder="1" applyAlignment="1">
      <alignment horizontal="center" vertical="center" wrapText="1"/>
    </xf>
    <xf fontId="32" fillId="3" borderId="20" numFmtId="0" xfId="0" applyFont="1" applyFill="1" applyBorder="1" applyAlignment="1">
      <alignment horizontal="center" vertical="center" wrapText="1"/>
    </xf>
    <xf fontId="32" fillId="3" borderId="20" numFmtId="0" xfId="0" applyFont="1" applyFill="1" applyBorder="1" applyAlignment="1">
      <alignment vertical="center"/>
    </xf>
    <xf fontId="31" fillId="3" borderId="20" numFmtId="0" xfId="0" applyFont="1" applyFill="1" applyBorder="1" applyAlignment="1">
      <alignment horizontal="center" vertical="center" wrapText="1"/>
    </xf>
    <xf fontId="32" fillId="3" borderId="23" numFmtId="0" xfId="0" applyFont="1" applyFill="1" applyBorder="1" applyAlignment="1">
      <alignment horizontal="center" vertical="center" wrapText="1"/>
    </xf>
    <xf fontId="30" fillId="0" borderId="0" numFmtId="163" xfId="8" applyNumberFormat="1" applyFont="1"/>
    <xf fontId="8" fillId="3" borderId="29" numFmtId="0" xfId="0" applyFont="1" applyFill="1" applyBorder="1" applyAlignment="1">
      <alignment horizontal="center" vertical="center" wrapText="1"/>
    </xf>
    <xf fontId="31" fillId="3" borderId="25" numFmtId="0" xfId="0" applyFont="1" applyFill="1" applyBorder="1" applyAlignment="1">
      <alignment horizontal="center" vertical="center" wrapText="1"/>
    </xf>
    <xf fontId="31" fillId="3" borderId="31" numFmtId="0" xfId="0" applyFont="1" applyFill="1" applyBorder="1" applyAlignment="1">
      <alignment horizontal="center" vertical="center" wrapText="1"/>
    </xf>
    <xf fontId="32" fillId="3" borderId="31" numFmtId="0" xfId="0" applyFont="1" applyFill="1" applyBorder="1" applyAlignment="1">
      <alignment horizontal="center" vertical="center" wrapText="1"/>
    </xf>
    <xf fontId="32" fillId="3" borderId="26" numFmtId="0" xfId="0" applyFont="1" applyFill="1" applyBorder="1" applyAlignment="1">
      <alignment horizontal="center" vertical="center" wrapText="1"/>
    </xf>
    <xf fontId="32" fillId="3" borderId="25" numFmtId="0" xfId="0" applyFont="1" applyFill="1" applyBorder="1" applyAlignment="1">
      <alignment horizontal="center" vertical="center" wrapText="1"/>
    </xf>
    <xf fontId="31" fillId="3" borderId="26" numFmtId="0" xfId="0" applyFont="1" applyFill="1" applyBorder="1" applyAlignment="1">
      <alignment horizontal="center" vertical="center" wrapText="1"/>
    </xf>
    <xf fontId="31" fillId="3" borderId="24" numFmtId="0" xfId="0" applyFont="1" applyFill="1" applyBorder="1" applyAlignment="1">
      <alignment horizontal="center" vertical="center" wrapText="1"/>
    </xf>
    <xf fontId="31" fillId="3" borderId="30" numFmtId="0" xfId="0" applyFont="1" applyFill="1" applyBorder="1" applyAlignment="1">
      <alignment horizontal="center" vertical="center" wrapText="1"/>
    </xf>
    <xf fontId="31" fillId="3" borderId="0" numFmtId="0" xfId="0" applyFont="1" applyFill="1" applyAlignment="1">
      <alignment vertical="center"/>
    </xf>
    <xf fontId="33" fillId="3" borderId="23" numFmtId="0" xfId="0" applyFont="1" applyFill="1" applyBorder="1" applyAlignment="1">
      <alignment vertical="top"/>
    </xf>
    <xf fontId="34" fillId="3" borderId="23" numFmtId="0" xfId="0" applyFont="1" applyFill="1" applyBorder="1" applyAlignment="1">
      <alignment vertical="top"/>
    </xf>
    <xf fontId="34" fillId="3" borderId="24" numFmtId="0" xfId="0" applyFont="1" applyFill="1" applyBorder="1" applyAlignment="1">
      <alignment vertical="top"/>
    </xf>
    <xf fontId="34" fillId="3" borderId="20" numFmtId="0" xfId="0" applyFont="1" applyFill="1" applyBorder="1" applyAlignment="1">
      <alignment vertical="top"/>
    </xf>
    <xf fontId="8" fillId="3" borderId="24" numFmtId="163" xfId="0" applyNumberFormat="1" applyFont="1" applyFill="1" applyBorder="1" applyAlignment="1">
      <alignment horizontal="center" vertical="center" wrapText="1"/>
    </xf>
    <xf fontId="34" fillId="0" borderId="0" numFmtId="0" xfId="0" applyFont="1" applyAlignment="1">
      <alignment vertical="center" wrapText="1"/>
    </xf>
    <xf fontId="35" fillId="0" borderId="0" numFmtId="0" xfId="0" applyFont="1" applyAlignment="1">
      <alignment vertical="center"/>
    </xf>
    <xf fontId="36" fillId="0" borderId="0" numFmtId="0" xfId="6" applyFont="1" applyAlignment="1">
      <alignment horizontal="center" wrapText="1"/>
    </xf>
    <xf fontId="37" fillId="0" borderId="0" numFmtId="0" xfId="6" applyFont="1"/>
    <xf fontId="1" fillId="0" borderId="0" numFmtId="0" xfId="6" applyFont="1"/>
    <xf fontId="38" fillId="0" borderId="3" numFmtId="0" xfId="6" applyFont="1" applyBorder="1" applyAlignment="1">
      <alignment vertical="center" wrapText="1"/>
    </xf>
    <xf fontId="39" fillId="0" borderId="3" numFmtId="0" xfId="6" applyFont="1" applyBorder="1" applyAlignment="1">
      <alignment horizontal="center" textRotation="90" vertical="center"/>
    </xf>
    <xf fontId="39" fillId="0" borderId="3" numFmtId="0" xfId="6" applyFont="1" applyBorder="1" applyAlignment="1">
      <alignment horizontal="center" vertical="center" wrapText="1"/>
    </xf>
    <xf fontId="5" fillId="3" borderId="4" numFmtId="0" xfId="6" applyFont="1" applyFill="1" applyBorder="1" applyAlignment="1">
      <alignment vertical="center" wrapText="1"/>
    </xf>
    <xf fontId="38" fillId="3" borderId="4" numFmtId="161" xfId="6" applyNumberFormat="1" applyFont="1" applyFill="1" applyBorder="1" applyAlignment="1">
      <alignment vertical="center"/>
    </xf>
    <xf fontId="38" fillId="3" borderId="4" numFmtId="3" xfId="6" applyNumberFormat="1" applyFont="1" applyFill="1" applyBorder="1" applyAlignment="1">
      <alignment vertical="center" wrapText="1"/>
    </xf>
    <xf fontId="38" fillId="0" borderId="4" numFmtId="161" xfId="6" applyNumberFormat="1" applyFont="1" applyBorder="1" applyAlignment="1">
      <alignment vertical="center"/>
    </xf>
    <xf fontId="38" fillId="3" borderId="4" numFmtId="161" xfId="6" applyNumberFormat="1" applyFont="1" applyFill="1" applyBorder="1" applyAlignment="1">
      <alignment horizontal="right"/>
    </xf>
    <xf fontId="13" fillId="3" borderId="6" numFmtId="0" xfId="6" applyFont="1" applyFill="1" applyBorder="1" applyAlignment="1">
      <alignment vertical="center" wrapText="1"/>
    </xf>
    <xf fontId="39" fillId="3" borderId="6" numFmtId="161" xfId="6" applyNumberFormat="1" applyFont="1" applyFill="1" applyBorder="1" applyAlignment="1">
      <alignment vertical="center"/>
    </xf>
    <xf fontId="39" fillId="3" borderId="6" numFmtId="3" xfId="6" applyNumberFormat="1" applyFont="1" applyFill="1" applyBorder="1" applyAlignment="1">
      <alignment vertical="center" wrapText="1"/>
    </xf>
    <xf fontId="39" fillId="0" borderId="6" numFmtId="161" xfId="6" applyNumberFormat="1" applyFont="1" applyBorder="1" applyAlignment="1">
      <alignment vertical="center"/>
    </xf>
    <xf fontId="0" fillId="0" borderId="0" numFmtId="169" xfId="0" applyNumberFormat="1"/>
    <xf fontId="36" fillId="0" borderId="0" numFmtId="0" xfId="0" applyFont="1" applyAlignment="1">
      <alignment horizontal="center" wrapText="1"/>
    </xf>
    <xf fontId="8" fillId="0" borderId="4" numFmtId="3" xfId="0" applyNumberFormat="1" applyFont="1" applyBorder="1" applyAlignment="1">
      <alignment vertical="top"/>
    </xf>
    <xf fontId="8" fillId="0" borderId="0" numFmtId="161" xfId="0" applyNumberFormat="1" applyFont="1" applyAlignment="1">
      <alignment horizontal="right" vertical="top"/>
    </xf>
    <xf fontId="6" fillId="0" borderId="6" numFmtId="3" xfId="0" applyNumberFormat="1" applyFont="1" applyBorder="1" applyAlignment="1">
      <alignment vertical="top"/>
    </xf>
    <xf fontId="6" fillId="0" borderId="6" numFmtId="164" xfId="0" applyNumberFormat="1" applyFont="1" applyBorder="1" applyAlignment="1">
      <alignment vertical="top"/>
    </xf>
    <xf fontId="8" fillId="3" borderId="0" numFmtId="0" xfId="0" applyFont="1" applyFill="1" applyAlignment="1">
      <alignment vertical="top"/>
    </xf>
    <xf fontId="6" fillId="3" borderId="0" numFmtId="0" xfId="0" applyFont="1" applyFill="1" applyAlignment="1">
      <alignment vertical="top"/>
    </xf>
    <xf fontId="37" fillId="0" borderId="0" numFmtId="0" xfId="0" applyFont="1"/>
    <xf fontId="38" fillId="0" borderId="3" numFmtId="0" xfId="0" applyFont="1" applyBorder="1" applyAlignment="1">
      <alignment vertical="center" wrapText="1"/>
    </xf>
    <xf fontId="39" fillId="0" borderId="3" numFmtId="0" xfId="0" applyFont="1" applyBorder="1" applyAlignment="1">
      <alignment horizontal="center" textRotation="90" vertical="center" wrapText="1"/>
    </xf>
    <xf fontId="39" fillId="0" borderId="3" numFmtId="0" xfId="0" applyFont="1" applyBorder="1" applyAlignment="1">
      <alignment horizontal="center" vertical="center" wrapText="1"/>
    </xf>
    <xf fontId="5" fillId="3" borderId="4" numFmtId="0" xfId="0" applyFont="1" applyFill="1" applyBorder="1" applyAlignment="1">
      <alignment vertical="center" wrapText="1"/>
    </xf>
    <xf fontId="38" fillId="3" borderId="4" numFmtId="161" xfId="0" applyNumberFormat="1" applyFont="1" applyFill="1" applyBorder="1" applyAlignment="1">
      <alignment vertical="center"/>
    </xf>
    <xf fontId="38" fillId="0" borderId="4" numFmtId="3" xfId="0" applyNumberFormat="1" applyFont="1" applyBorder="1" applyAlignment="1">
      <alignment vertical="center"/>
    </xf>
    <xf fontId="38" fillId="0" borderId="4" numFmtId="0" xfId="0" applyFont="1" applyBorder="1" applyAlignment="1">
      <alignment vertical="center"/>
    </xf>
    <xf fontId="38" fillId="3" borderId="4" numFmtId="161" xfId="0" applyNumberFormat="1" applyFont="1" applyFill="1" applyBorder="1" applyAlignment="1">
      <alignment horizontal="right"/>
    </xf>
    <xf fontId="13" fillId="3" borderId="6" numFmtId="0" xfId="0" applyFont="1" applyFill="1" applyBorder="1" applyAlignment="1">
      <alignment vertical="center" wrapText="1"/>
    </xf>
    <xf fontId="39" fillId="3" borderId="6" numFmtId="161" xfId="0" applyNumberFormat="1" applyFont="1" applyFill="1" applyBorder="1" applyAlignment="1">
      <alignment vertical="center"/>
    </xf>
    <xf fontId="39" fillId="0" borderId="6" numFmtId="3" xfId="0" applyNumberFormat="1" applyFont="1" applyBorder="1" applyAlignment="1">
      <alignment vertical="center"/>
    </xf>
    <xf fontId="0" fillId="0" borderId="0" numFmtId="0" xfId="0" applyAlignment="1">
      <alignment horizontal="center" vertical="center" wrapText="1"/>
    </xf>
    <xf fontId="0" fillId="0" borderId="0" numFmtId="0" xfId="0" applyAlignment="1">
      <alignment vertical="center"/>
    </xf>
    <xf fontId="15" fillId="4" borderId="14" numFmtId="0" xfId="0" applyFont="1" applyFill="1" applyBorder="1"/>
    <xf fontId="0" fillId="0" borderId="27" numFmtId="0" xfId="0" applyBorder="1"/>
    <xf fontId="0" fillId="0" borderId="27" numFmtId="167" xfId="1" applyNumberFormat="1" applyBorder="1"/>
    <xf fontId="0" fillId="0" borderId="32" numFmtId="0" xfId="0" applyBorder="1"/>
    <xf fontId="0" fillId="0" borderId="32" numFmtId="167" xfId="1" applyNumberFormat="1" applyBorder="1"/>
    <xf fontId="0" fillId="0" borderId="33" numFmtId="0" xfId="0" applyBorder="1"/>
    <xf fontId="0" fillId="0" borderId="33" numFmtId="167" xfId="1" applyNumberFormat="1" applyBorder="1"/>
    <xf fontId="15" fillId="0" borderId="5" numFmtId="0" xfId="0" applyFont="1" applyBorder="1"/>
    <xf fontId="15" fillId="0" borderId="34" numFmtId="0" xfId="0" applyFont="1" applyBorder="1"/>
    <xf fontId="0" fillId="4" borderId="12" numFmtId="0" xfId="0" applyFill="1" applyBorder="1"/>
    <xf fontId="0" fillId="4" borderId="11" numFmtId="0" xfId="0" applyFill="1" applyBorder="1"/>
    <xf fontId="0" fillId="4" borderId="32" numFmtId="167" xfId="1" applyNumberFormat="1" applyFill="1" applyBorder="1"/>
    <xf fontId="0" fillId="4" borderId="12" numFmtId="167" xfId="1" applyNumberFormat="1" applyFill="1" applyBorder="1"/>
    <xf fontId="0" fillId="4" borderId="17" numFmtId="0" xfId="0" applyFill="1" applyBorder="1"/>
    <xf fontId="0" fillId="4" borderId="35" numFmtId="0" xfId="0" applyFill="1" applyBorder="1"/>
    <xf fontId="0" fillId="4" borderId="36" numFmtId="167" xfId="1" applyNumberFormat="1" applyFill="1" applyBorder="1"/>
    <xf fontId="0" fillId="4" borderId="17" numFmtId="167" xfId="1" applyNumberFormat="1" applyFill="1" applyBorder="1"/>
    <xf fontId="0" fillId="0" borderId="0" numFmtId="167" xfId="1" applyNumberFormat="1"/>
    <xf fontId="40" fillId="0" borderId="14" numFmtId="0" xfId="0" applyFont="1" applyBorder="1" applyAlignment="1">
      <alignment horizontal="center" vertical="center" wrapText="1"/>
    </xf>
    <xf fontId="40" fillId="0" borderId="0" numFmtId="0" xfId="0" applyFont="1" applyAlignment="1">
      <alignment horizontal="center" vertical="center" wrapText="1"/>
    </xf>
    <xf fontId="23" fillId="0" borderId="0" numFmtId="0" xfId="0" applyFont="1" applyAlignment="1">
      <alignment horizontal="center" vertical="top" wrapText="1"/>
    </xf>
    <xf fontId="40" fillId="0" borderId="12" numFmtId="0" xfId="0" applyFont="1" applyBorder="1" applyAlignment="1">
      <alignment horizontal="center" vertical="center" wrapText="1"/>
    </xf>
    <xf fontId="23" fillId="0" borderId="12" numFmtId="0" xfId="0" applyFont="1" applyBorder="1" applyAlignment="1">
      <alignment horizontal="center" vertical="top" wrapText="1"/>
    </xf>
    <xf fontId="40" fillId="0" borderId="6" numFmtId="0" xfId="0" applyFont="1" applyBorder="1" applyAlignment="1">
      <alignment horizontal="center" vertical="center" wrapText="1"/>
    </xf>
    <xf fontId="23" fillId="0" borderId="6" numFmtId="0" xfId="0" applyFont="1" applyBorder="1" applyAlignment="1">
      <alignment horizontal="center" vertical="top" wrapText="1"/>
    </xf>
  </cellXfs>
  <cellStyles count="12">
    <cellStyle name="Migliaia" xfId="1" builtinId="3"/>
    <cellStyle name="Migliaia 2" xfId="2"/>
    <cellStyle name="Normal 2" xfId="3"/>
    <cellStyle name="Normal 2 2" xfId="4"/>
    <cellStyle name="Normal 3" xfId="5"/>
    <cellStyle name="Normale" xfId="0" builtinId="0"/>
    <cellStyle name="Normale 2" xfId="6"/>
    <cellStyle name="Normale 3" xfId="7"/>
    <cellStyle name="Percentuale" xfId="8" builtinId="5"/>
    <cellStyle name="Percentuale 2" xfId="9"/>
    <cellStyle name="T_fiancata" xfId="10"/>
    <cellStyle name="T_intestazione bassa" xfId="11"/>
  </cellStyles>
  <dxfs count="1">
    <dxf>
      <font>
        <color indexed="2"/>
      </font>
    </dxf>
  </dxfs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 Id="rId86" Type="http://schemas.openxmlformats.org/officeDocument/2006/relationships/styles" Target="styles.xml"/><Relationship  Id="rId83" Type="http://schemas.openxmlformats.org/officeDocument/2006/relationships/worksheet" Target="worksheets/sheet83.xml"/><Relationship  Id="rId82" Type="http://schemas.openxmlformats.org/officeDocument/2006/relationships/worksheet" Target="worksheets/sheet82.xml"/><Relationship  Id="rId80" Type="http://schemas.openxmlformats.org/officeDocument/2006/relationships/worksheet" Target="worksheets/sheet80.xml"/><Relationship  Id="rId79" Type="http://schemas.openxmlformats.org/officeDocument/2006/relationships/worksheet" Target="worksheets/sheet79.xml"/><Relationship  Id="rId77" Type="http://schemas.openxmlformats.org/officeDocument/2006/relationships/worksheet" Target="worksheets/sheet77.xml"/><Relationship  Id="rId76" Type="http://schemas.openxmlformats.org/officeDocument/2006/relationships/worksheet" Target="worksheets/sheet76.xml"/><Relationship  Id="rId75" Type="http://schemas.openxmlformats.org/officeDocument/2006/relationships/worksheet" Target="worksheets/sheet75.xml"/><Relationship  Id="rId73" Type="http://schemas.openxmlformats.org/officeDocument/2006/relationships/worksheet" Target="worksheets/sheet73.xml"/><Relationship  Id="rId72" Type="http://schemas.openxmlformats.org/officeDocument/2006/relationships/worksheet" Target="worksheets/sheet72.xml"/><Relationship  Id="rId69" Type="http://schemas.openxmlformats.org/officeDocument/2006/relationships/worksheet" Target="worksheets/sheet69.xml"/><Relationship  Id="rId68" Type="http://schemas.openxmlformats.org/officeDocument/2006/relationships/worksheet" Target="worksheets/sheet68.xml"/><Relationship  Id="rId67" Type="http://schemas.openxmlformats.org/officeDocument/2006/relationships/worksheet" Target="worksheets/sheet67.xml"/><Relationship  Id="rId65" Type="http://schemas.openxmlformats.org/officeDocument/2006/relationships/worksheet" Target="worksheets/sheet65.xml"/><Relationship  Id="rId64" Type="http://schemas.openxmlformats.org/officeDocument/2006/relationships/worksheet" Target="worksheets/sheet64.xml"/><Relationship  Id="rId85" Type="http://schemas.openxmlformats.org/officeDocument/2006/relationships/sharedStrings" Target="sharedStrings.xml"/><Relationship  Id="rId81" Type="http://schemas.openxmlformats.org/officeDocument/2006/relationships/worksheet" Target="worksheets/sheet81.xml"/><Relationship  Id="rId59" Type="http://schemas.openxmlformats.org/officeDocument/2006/relationships/worksheet" Target="worksheets/sheet59.xml"/><Relationship  Id="rId58" Type="http://schemas.openxmlformats.org/officeDocument/2006/relationships/worksheet" Target="worksheets/sheet58.xml"/><Relationship  Id="rId55" Type="http://schemas.openxmlformats.org/officeDocument/2006/relationships/worksheet" Target="worksheets/sheet55.xml"/><Relationship  Id="rId54" Type="http://schemas.openxmlformats.org/officeDocument/2006/relationships/worksheet" Target="worksheets/sheet54.xml"/><Relationship  Id="rId56" Type="http://schemas.openxmlformats.org/officeDocument/2006/relationships/worksheet" Target="worksheets/sheet56.xml"/><Relationship  Id="rId50" Type="http://schemas.openxmlformats.org/officeDocument/2006/relationships/worksheet" Target="worksheets/sheet50.xml"/><Relationship  Id="rId62" Type="http://schemas.openxmlformats.org/officeDocument/2006/relationships/worksheet" Target="worksheets/sheet62.xml"/><Relationship  Id="rId49" Type="http://schemas.openxmlformats.org/officeDocument/2006/relationships/worksheet" Target="worksheets/sheet49.xml"/><Relationship  Id="rId48" Type="http://schemas.openxmlformats.org/officeDocument/2006/relationships/worksheet" Target="worksheets/sheet48.xml"/><Relationship  Id="rId57" Type="http://schemas.openxmlformats.org/officeDocument/2006/relationships/worksheet" Target="worksheets/sheet57.xml"/><Relationship  Id="rId45" Type="http://schemas.openxmlformats.org/officeDocument/2006/relationships/worksheet" Target="worksheets/sheet45.xml"/><Relationship  Id="rId47" Type="http://schemas.openxmlformats.org/officeDocument/2006/relationships/worksheet" Target="worksheets/sheet47.xml"/><Relationship  Id="rId70" Type="http://schemas.openxmlformats.org/officeDocument/2006/relationships/worksheet" Target="worksheets/sheet70.xml"/><Relationship  Id="rId43" Type="http://schemas.openxmlformats.org/officeDocument/2006/relationships/worksheet" Target="worksheets/sheet43.xml"/><Relationship  Id="rId42" Type="http://schemas.openxmlformats.org/officeDocument/2006/relationships/worksheet" Target="worksheets/sheet42.xml"/><Relationship  Id="rId41" Type="http://schemas.openxmlformats.org/officeDocument/2006/relationships/worksheet" Target="worksheets/sheet41.xml"/><Relationship  Id="rId74" Type="http://schemas.openxmlformats.org/officeDocument/2006/relationships/worksheet" Target="worksheets/sheet74.xml"/><Relationship  Id="rId40" Type="http://schemas.openxmlformats.org/officeDocument/2006/relationships/worksheet" Target="worksheets/sheet40.xml"/><Relationship  Id="rId39" Type="http://schemas.openxmlformats.org/officeDocument/2006/relationships/worksheet" Target="worksheets/sheet39.xml"/><Relationship  Id="rId37" Type="http://schemas.openxmlformats.org/officeDocument/2006/relationships/worksheet" Target="worksheets/sheet37.xml"/><Relationship  Id="rId34" Type="http://schemas.openxmlformats.org/officeDocument/2006/relationships/worksheet" Target="worksheets/sheet34.xml"/><Relationship  Id="rId33" Type="http://schemas.openxmlformats.org/officeDocument/2006/relationships/worksheet" Target="worksheets/sheet33.xml"/><Relationship  Id="rId31" Type="http://schemas.openxmlformats.org/officeDocument/2006/relationships/worksheet" Target="worksheets/sheet31.xml"/><Relationship  Id="rId78" Type="http://schemas.openxmlformats.org/officeDocument/2006/relationships/worksheet" Target="worksheets/sheet78.xml"/><Relationship  Id="rId28" Type="http://schemas.openxmlformats.org/officeDocument/2006/relationships/worksheet" Target="worksheets/sheet28.xml"/><Relationship  Id="rId24" Type="http://schemas.openxmlformats.org/officeDocument/2006/relationships/worksheet" Target="worksheets/sheet24.xml"/><Relationship  Id="rId23" Type="http://schemas.openxmlformats.org/officeDocument/2006/relationships/worksheet" Target="worksheets/sheet23.xml"/><Relationship  Id="rId36" Type="http://schemas.openxmlformats.org/officeDocument/2006/relationships/worksheet" Target="worksheets/sheet36.xml"/><Relationship  Id="rId53" Type="http://schemas.openxmlformats.org/officeDocument/2006/relationships/worksheet" Target="worksheets/sheet53.xml"/><Relationship  Id="rId27" Type="http://schemas.openxmlformats.org/officeDocument/2006/relationships/worksheet" Target="worksheets/sheet27.xml"/><Relationship  Id="rId21" Type="http://schemas.openxmlformats.org/officeDocument/2006/relationships/worksheet" Target="worksheets/sheet21.xml"/><Relationship  Id="rId46" Type="http://schemas.openxmlformats.org/officeDocument/2006/relationships/worksheet" Target="worksheets/sheet46.xml"/><Relationship  Id="rId19" Type="http://schemas.openxmlformats.org/officeDocument/2006/relationships/worksheet" Target="worksheets/sheet19.xml"/><Relationship  Id="rId18" Type="http://schemas.openxmlformats.org/officeDocument/2006/relationships/worksheet" Target="worksheets/sheet18.xml"/><Relationship  Id="rId51" Type="http://schemas.openxmlformats.org/officeDocument/2006/relationships/worksheet" Target="worksheets/sheet51.xml"/><Relationship  Id="rId17" Type="http://schemas.openxmlformats.org/officeDocument/2006/relationships/worksheet" Target="worksheets/sheet17.xml"/><Relationship  Id="rId15" Type="http://schemas.openxmlformats.org/officeDocument/2006/relationships/worksheet" Target="worksheets/sheet15.xml"/><Relationship  Id="rId11" Type="http://schemas.openxmlformats.org/officeDocument/2006/relationships/worksheet" Target="worksheets/sheet11.xml"/><Relationship  Id="rId16" Type="http://schemas.openxmlformats.org/officeDocument/2006/relationships/worksheet" Target="worksheets/sheet16.xml"/><Relationship  Id="rId66" Type="http://schemas.openxmlformats.org/officeDocument/2006/relationships/worksheet" Target="worksheets/sheet66.xml"/><Relationship  Id="rId22" Type="http://schemas.openxmlformats.org/officeDocument/2006/relationships/worksheet" Target="worksheets/sheet22.xml"/><Relationship  Id="rId38" Type="http://schemas.openxmlformats.org/officeDocument/2006/relationships/worksheet" Target="worksheets/sheet38.xml"/><Relationship  Id="rId84" Type="http://schemas.openxmlformats.org/officeDocument/2006/relationships/theme" Target="theme/theme1.xml"/><Relationship  Id="rId10" Type="http://schemas.openxmlformats.org/officeDocument/2006/relationships/worksheet" Target="worksheets/sheet10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13" Type="http://schemas.openxmlformats.org/officeDocument/2006/relationships/worksheet" Target="worksheets/sheet13.xml"/><Relationship  Id="rId44" Type="http://schemas.openxmlformats.org/officeDocument/2006/relationships/worksheet" Target="worksheets/sheet44.xml"/><Relationship  Id="rId9" Type="http://schemas.openxmlformats.org/officeDocument/2006/relationships/worksheet" Target="worksheets/sheet9.xml"/><Relationship  Id="rId32" Type="http://schemas.openxmlformats.org/officeDocument/2006/relationships/worksheet" Target="worksheets/sheet32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52" Type="http://schemas.openxmlformats.org/officeDocument/2006/relationships/worksheet" Target="worksheets/sheet52.xml"/><Relationship  Id="rId60" Type="http://schemas.openxmlformats.org/officeDocument/2006/relationships/worksheet" Target="worksheets/sheet60.xml"/><Relationship  Id="rId26" Type="http://schemas.openxmlformats.org/officeDocument/2006/relationships/worksheet" Target="worksheets/sheet26.xml"/><Relationship  Id="rId12" Type="http://schemas.openxmlformats.org/officeDocument/2006/relationships/worksheet" Target="worksheets/sheet12.xml"/><Relationship  Id="rId35" Type="http://schemas.openxmlformats.org/officeDocument/2006/relationships/worksheet" Target="worksheets/sheet35.xml"/><Relationship  Id="rId61" Type="http://schemas.openxmlformats.org/officeDocument/2006/relationships/worksheet" Target="worksheets/sheet61.xml"/><Relationship  Id="rId29" Type="http://schemas.openxmlformats.org/officeDocument/2006/relationships/worksheet" Target="worksheets/sheet29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25" Type="http://schemas.openxmlformats.org/officeDocument/2006/relationships/worksheet" Target="worksheets/sheet25.xml"/><Relationship  Id="rId71" Type="http://schemas.openxmlformats.org/officeDocument/2006/relationships/worksheet" Target="worksheets/sheet71.xml"/><Relationship  Id="rId20" Type="http://schemas.openxmlformats.org/officeDocument/2006/relationships/worksheet" Target="worksheets/sheet20.xml"/><Relationship  Id="rId63" Type="http://schemas.openxmlformats.org/officeDocument/2006/relationships/worksheet" Target="worksheets/sheet63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/Relationships>
</file>

<file path=xl/charts/_rels/chart10.xml.rels><?xml version="1.0" encoding="UTF-8" standalone="yes"?><Relationships xmlns="http://schemas.openxmlformats.org/package/2006/relationships"></Relationships>
</file>

<file path=xl/charts/_rels/chart11.xml.rels><?xml version="1.0" encoding="UTF-8" standalone="yes"?><Relationships xmlns="http://schemas.openxmlformats.org/package/2006/relationships"></Relationships>
</file>

<file path=xl/charts/_rels/chart12.xml.rels><?xml version="1.0" encoding="UTF-8" standalone="yes"?><Relationships xmlns="http://schemas.openxmlformats.org/package/2006/relationships"></Relationships>
</file>

<file path=xl/charts/_rels/chart13.xml.rels><?xml version="1.0" encoding="UTF-8" standalone="yes"?><Relationships xmlns="http://schemas.openxmlformats.org/package/2006/relationships"></Relationships>
</file>

<file path=xl/charts/_rels/chart14.xml.rels><?xml version="1.0" encoding="UTF-8" standalone="yes"?><Relationships xmlns="http://schemas.openxmlformats.org/package/2006/relationships"></Relationships>
</file>

<file path=xl/charts/_rels/chart15.xml.rels><?xml version="1.0" encoding="UTF-8" standalone="yes"?><Relationships xmlns="http://schemas.openxmlformats.org/package/2006/relationships"></Relationships>
</file>

<file path=xl/charts/_rels/chart16.xml.rels><?xml version="1.0" encoding="UTF-8" standalone="yes"?><Relationships xmlns="http://schemas.openxmlformats.org/package/2006/relationships"></Relationships>
</file>

<file path=xl/charts/_rels/chart17.xml.rels><?xml version="1.0" encoding="UTF-8" standalone="yes"?><Relationships xmlns="http://schemas.openxmlformats.org/package/2006/relationships"></Relationships>
</file>

<file path=xl/charts/_rels/chart18.xml.rels><?xml version="1.0" encoding="UTF-8" standalone="yes"?><Relationships xmlns="http://schemas.openxmlformats.org/package/2006/relationships"></Relationships>
</file>

<file path=xl/charts/_rels/chart19.xml.rels><?xml version="1.0" encoding="UTF-8" standalone="yes"?><Relationships xmlns="http://schemas.openxmlformats.org/package/2006/relationships"></Relationships>
</file>

<file path=xl/charts/_rels/chart2.xml.rels><?xml version="1.0" encoding="UTF-8" standalone="yes"?><Relationships xmlns="http://schemas.openxmlformats.org/package/2006/relationships"></Relationships>
</file>

<file path=xl/charts/_rels/chart20.xml.rels><?xml version="1.0" encoding="UTF-8" standalone="yes"?><Relationships xmlns="http://schemas.openxmlformats.org/package/2006/relationships"></Relationships>
</file>

<file path=xl/charts/_rels/chart21.xml.rels><?xml version="1.0" encoding="UTF-8" standalone="yes"?><Relationships xmlns="http://schemas.openxmlformats.org/package/2006/relationships"></Relationships>
</file>

<file path=xl/charts/_rels/chart22.xml.rels><?xml version="1.0" encoding="UTF-8" standalone="yes"?><Relationships xmlns="http://schemas.openxmlformats.org/package/2006/relationships"></Relationships>
</file>

<file path=xl/charts/_rels/chart23.xml.rels><?xml version="1.0" encoding="UTF-8" standalone="yes"?><Relationships xmlns="http://schemas.openxmlformats.org/package/2006/relationships"></Relationships>
</file>

<file path=xl/charts/_rels/chart24.xml.rels><?xml version="1.0" encoding="UTF-8" standalone="yes"?><Relationships xmlns="http://schemas.openxmlformats.org/package/2006/relationships"></Relationships>
</file>

<file path=xl/charts/_rels/chart3.xml.rels><?xml version="1.0" encoding="UTF-8" standalone="yes"?><Relationships xmlns="http://schemas.openxmlformats.org/package/2006/relationships"></Relationships>
</file>

<file path=xl/charts/_rels/chart4.xml.rels><?xml version="1.0" encoding="UTF-8" standalone="yes"?><Relationships xmlns="http://schemas.openxmlformats.org/package/2006/relationships"></Relationships>
</file>

<file path=xl/charts/_rels/chart5.xml.rels><?xml version="1.0" encoding="UTF-8" standalone="yes"?><Relationships xmlns="http://schemas.openxmlformats.org/package/2006/relationships"></Relationships>
</file>

<file path=xl/charts/_rels/chart6.xml.rels><?xml version="1.0" encoding="UTF-8" standalone="yes"?><Relationships xmlns="http://schemas.openxmlformats.org/package/2006/relationships"></Relationships>
</file>

<file path=xl/charts/_rels/chart7.xml.rels><?xml version="1.0" encoding="UTF-8" standalone="yes"?><Relationships xmlns="http://schemas.openxmlformats.org/package/2006/relationships"></Relationships>
</file>

<file path=xl/charts/_rels/chart8.xml.rels><?xml version="1.0" encoding="UTF-8" standalone="yes"?><Relationships xmlns="http://schemas.openxmlformats.org/package/2006/relationships"></Relationships>
</file>

<file path=xl/charts/_rels/chart9.xml.rels><?xml version="1.0" encoding="UTF-8" standalone="yes"?><Relationships xmlns="http://schemas.openxmlformats.org/package/2006/relationships"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Tasso di fecondità totale - Anni 1997 - 2020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5020242914979768"/>
          <c:y val="0.13924072148301753"/>
          <c:w val="0.88663967611336358"/>
          <c:h val="0.72152010223018481"/>
        </c:manualLayout>
      </c:layout>
      <c:lineChart>
        <c:grouping val="standard"/>
        <c:varyColors val="0"/>
        <c:ser>
          <c:idx val="0"/>
          <c:order val="0"/>
          <c:tx>
            <c:strRef>
              <c:f xml:space="preserve">'Grafico 1'!$B$4</c:f>
              <c:strCache>
                <c:ptCount val="1"/>
                <c:pt idx="0">
                  <c:v xml:space="preserve">Tasso di fecondità totale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1"/>
              </a:solidFill>
              <a:round/>
            </a:ln>
          </c:spPr>
          <c:marker>
            <c:symbol val="none"/>
          </c:marker>
          <c:cat>
            <c:numRef>
              <c:f xml:space="preserve">'Grafico 1'!$A$9:$A$32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 xml:space="preserve">'Grafico 1'!$B$9:$B$32</c:f>
              <c:numCache>
                <c:formatCode>#,##0.00</c:formatCode>
                <c:ptCount val="24"/>
                <c:pt idx="0">
                  <c:v>1.205</c:v>
                </c:pt>
                <c:pt idx="1">
                  <c:v>1.2039000000000002</c:v>
                </c:pt>
                <c:pt idx="2">
                  <c:v>1.2329052235009574</c:v>
                </c:pt>
                <c:pt idx="3">
                  <c:v>1.2565006114495847</c:v>
                </c:pt>
                <c:pt idx="4">
                  <c:v>1.250983667319682</c:v>
                </c:pt>
                <c:pt idx="5">
                  <c:v>1.26979075447943</c:v>
                </c:pt>
                <c:pt idx="6">
                  <c:v>1.289261846840282</c:v>
                </c:pt>
                <c:pt idx="7">
                  <c:v>1.3423081539275896</c:v>
                </c:pt>
                <c:pt idx="8">
                  <c:v>1.3372014654613902</c:v>
                </c:pt>
                <c:pt idx="9">
                  <c:v>1.372882086462948</c:v>
                </c:pt>
                <c:pt idx="10">
                  <c:v>1.4004236887346915</c:v>
                </c:pt>
                <c:pt idx="11">
                  <c:v>1.4472500930927854</c:v>
                </c:pt>
                <c:pt idx="12">
                  <c:v>1.4492079576698873</c:v>
                </c:pt>
                <c:pt idx="13">
                  <c:v>1.4551226507482289</c:v>
                </c:pt>
                <c:pt idx="14">
                  <c:v>1.4372220839817058</c:v>
                </c:pt>
                <c:pt idx="15">
                  <c:v>1.416298092232633</c:v>
                </c:pt>
                <c:pt idx="16">
                  <c:v>1.38615840438485</c:v>
                </c:pt>
                <c:pt idx="17">
                  <c:v>1.36858280518757</c:v>
                </c:pt>
                <c:pt idx="18">
                  <c:v>1.35</c:v>
                </c:pt>
                <c:pt idx="19">
                  <c:v>1.34</c:v>
                </c:pt>
                <c:pt idx="20">
                  <c:v>1.34</c:v>
                </c:pt>
                <c:pt idx="21">
                  <c:v>1.32</c:v>
                </c:pt>
                <c:pt idx="22">
                  <c:v>1.22</c:v>
                </c:pt>
                <c:pt idx="23">
                  <c:v>1.24</c:v>
                </c:pt>
              </c:numCache>
            </c:numRef>
          </c:val>
          <c:smooth val="0"/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smooth val="0"/>
        <c:axId val="135112576"/>
        <c:axId val="135114112"/>
      </c:lineChart>
      <c:catAx>
        <c:axId val="1351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14112"/>
        <c:crosses val="autoZero"/>
        <c:auto val="1"/>
        <c:lblAlgn val="ctr"/>
        <c:lblOffset val="100"/>
        <c:noMultiLvlLbl val="0"/>
      </c:catAx>
      <c:valAx>
        <c:axId val="135114112"/>
        <c:scaling>
          <c:orientation val="minMax"/>
          <c:min val="1.1000000000000001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5112576"/>
        <c:crosses val="autoZero"/>
        <c:crossBetween val="between"/>
      </c:valAx>
      <c:spPr bwMode="auto">
        <a:prstGeom prst="rect">
          <a:avLst/>
        </a:prstGeom>
        <a:solidFill>
          <a:schemeClr val="bg1">
            <a:lumMod val="95000"/>
          </a:schemeClr>
        </a:solidFill>
        <a:ln>
          <a:noFill/>
        </a:ln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lo stato civile e la cittadinanza della madre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5941507290245"/>
          <c:y val="0.25773282368457262"/>
          <c:w val="0.85437028211323462"/>
          <c:h val="0.532647835614788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 xml:space="preserve">'Grafico 10'!$A$5</c:f>
              <c:strCache>
                <c:ptCount val="1"/>
                <c:pt idx="0">
                  <c:v>Coniugata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10'!$E$5:$G$5</c:f>
              <c:numCache>
                <c:formatCode>#,##0.0</c:formatCode>
                <c:ptCount val="3"/>
                <c:pt idx="0">
                  <c:v>57.643034625189586</c:v>
                </c:pt>
                <c:pt idx="1">
                  <c:v>73.01639157978467</c:v>
                </c:pt>
                <c:pt idx="2">
                  <c:v>60.7415338545618</c:v>
                </c:pt>
              </c:numCache>
            </c:numRef>
          </c:val>
        </c:ser>
        <c:ser>
          <c:idx val="2"/>
          <c:order val="1"/>
          <c:tx>
            <c:strRef>
              <c:f xml:space="preserve">'Grafico 10'!$A$6</c:f>
              <c:strCache>
                <c:ptCount val="1"/>
                <c:pt idx="0">
                  <c:v>Nubile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10'!$E$6:$G$6</c:f>
              <c:numCache>
                <c:formatCode>#,##0.0</c:formatCode>
                <c:ptCount val="3"/>
                <c:pt idx="0">
                  <c:v>40.08662572023765</c:v>
                </c:pt>
                <c:pt idx="1">
                  <c:v>24.968040680662483</c:v>
                </c:pt>
                <c:pt idx="2">
                  <c:v>37.03947575600553</c:v>
                </c:pt>
              </c:numCache>
            </c:numRef>
          </c:val>
        </c:ser>
        <c:ser>
          <c:idx val="3"/>
          <c:order val="2"/>
          <c:tx>
            <c:strRef>
              <c:f xml:space="preserve">'Grafico 10'!$A$7</c:f>
              <c:strCache>
                <c:ptCount val="1"/>
                <c:pt idx="0">
                  <c:v xml:space="preserve">Altro </c:v>
                </c:pt>
              </c:strCache>
            </c:strRef>
          </c:tx>
          <c:spPr bwMode="auto">
            <a:prstGeom prst="rect">
              <a:avLst/>
            </a:prstGeom>
            <a:solidFill>
              <a:srgbClr val="002F86"/>
            </a:solidFill>
            <a:ln w="25400">
              <a:noFill/>
            </a:ln>
          </c:spPr>
          <c:invertIfNegative val="0"/>
          <c:cat>
            <c:strRef>
              <c:f xml:space="preserve">'Grafico 10'!$E$4:$G$4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10'!$E$7:$G$7</c:f>
              <c:numCache>
                <c:formatCode>#,##0.0</c:formatCode>
                <c:ptCount val="3"/>
                <c:pt idx="0">
                  <c:v>2.2703396545727696</c:v>
                </c:pt>
                <c:pt idx="1">
                  <c:v>2.0155677395528535</c:v>
                </c:pt>
                <c:pt idx="2">
                  <c:v>2.2189903894326704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7671040"/>
        <c:axId val="267672576"/>
      </c:barChart>
      <c:catAx>
        <c:axId val="26767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7672576"/>
        <c:crosses val="autoZero"/>
        <c:auto val="1"/>
        <c:lblAlgn val="ctr"/>
        <c:lblOffset val="100"/>
        <c:noMultiLvlLbl val="0"/>
      </c:catAx>
      <c:valAx>
        <c:axId val="267672576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43149946062567071"/>
              <c:y val="0.81903365172136744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767104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60568763855982"/>
          <c:y val="0.89691010273200356"/>
          <c:w val="0.28640827663532531"/>
          <c:h val="0.07560173535009207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la condizione professionale e la cittadinanza della madre - Anno 2020</a:t>
            </a:r>
            <a:endParaRPr/>
          </a:p>
        </c:rich>
      </c:tx>
      <c:layout>
        <c:manualLayout>
          <c:xMode val="edge"/>
          <c:yMode val="edge"/>
          <c:x val="0.10679738562091506"/>
          <c:y val="0.02640264026402654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81719422933621"/>
          <c:y val="0.23102384689513394"/>
          <c:w val="0.84967455843188555"/>
          <c:h val="0.544556210538529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 xml:space="preserve">'Grafico 11'!$A$5</c:f>
              <c:strCache>
                <c:ptCount val="1"/>
                <c:pt idx="0">
                  <c:v>Occupata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11'!$E$5:$G$5</c:f>
              <c:numCache>
                <c:formatCode>#,##0.0</c:formatCode>
                <c:ptCount val="3"/>
                <c:pt idx="0">
                  <c:v>63.45953656937965</c:v>
                </c:pt>
                <c:pt idx="1">
                  <c:v>27.57506983240223</c:v>
                </c:pt>
                <c:pt idx="2">
                  <c:v>56.108022767451125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11'!$A$6</c:f>
              <c:strCache>
                <c:ptCount val="1"/>
                <c:pt idx="0">
                  <c:v>Disoccupata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11'!$E$6:$G$6</c:f>
              <c:numCache>
                <c:formatCode>#,##0.0</c:formatCode>
                <c:ptCount val="3"/>
                <c:pt idx="0">
                  <c:v>13.452468160028788</c:v>
                </c:pt>
                <c:pt idx="1">
                  <c:v>17.76985235434956</c:v>
                </c:pt>
                <c:pt idx="2">
                  <c:v>14.336954189190571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11'!$A$7</c:f>
              <c:strCache>
                <c:ptCount val="1"/>
                <c:pt idx="0">
                  <c:v>Casalinga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11'!$E$7:$G$7</c:f>
              <c:numCache>
                <c:formatCode>#,##0.0</c:formatCode>
                <c:ptCount val="3"/>
                <c:pt idx="0">
                  <c:v>21.191091233887242</c:v>
                </c:pt>
                <c:pt idx="1">
                  <c:v>52.20221468475658</c:v>
                </c:pt>
                <c:pt idx="2">
                  <c:v>27.54422178849161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11'!$A$8</c:f>
              <c:strCache>
                <c:ptCount val="1"/>
                <c:pt idx="0">
                  <c:v>Studentessa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 xml:space="preserve"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11'!$E$8:$G$8</c:f>
              <c:numCache>
                <c:formatCode>#,##0.0</c:formatCode>
                <c:ptCount val="3"/>
                <c:pt idx="0">
                  <c:v>1.2141599516777835</c:v>
                </c:pt>
                <c:pt idx="1">
                  <c:v>1.131035514764565</c:v>
                </c:pt>
                <c:pt idx="2">
                  <c:v>1.197130565405328</c:v>
                </c:pt>
              </c:numCache>
            </c:numRef>
          </c:val>
        </c:ser>
        <c:ser>
          <c:idx val="4"/>
          <c:order val="4"/>
          <c:tx>
            <c:strRef>
              <c:f xml:space="preserve">'Grafico 11'!$A$9</c:f>
              <c:strCache>
                <c:ptCount val="1"/>
                <c:pt idx="0">
                  <c:v>Altro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 xml:space="preserve">'Grafico 11'!$E$4:$G$4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11'!$E$9:$G$9</c:f>
              <c:numCache>
                <c:formatCode>#,##0.0</c:formatCode>
                <c:ptCount val="3"/>
                <c:pt idx="0">
                  <c:v>0.6827440850265386</c:v>
                </c:pt>
                <c:pt idx="1">
                  <c:v>1.321827613727055</c:v>
                </c:pt>
                <c:pt idx="2">
                  <c:v>0.8136706894613679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9288960"/>
        <c:axId val="269290496"/>
      </c:barChart>
      <c:catAx>
        <c:axId val="2692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9290496"/>
        <c:crosses val="autoZero"/>
        <c:auto val="1"/>
        <c:lblAlgn val="ctr"/>
        <c:lblOffset val="100"/>
        <c:noMultiLvlLbl val="0"/>
      </c:catAx>
      <c:valAx>
        <c:axId val="269290496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0" spcFirstLastPara="true" vertOverflow="ellipsis" vert="horz" wrap="square" anchor="ctr" anchorCtr="true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39215686274509803"/>
              <c:y val="0.80199821556959427"/>
            </c:manualLayout>
          </c:layout>
          <c:overlay val="0"/>
          <c:spPr bwMode="auto">
            <a:prstGeom prst="rect">
              <a:avLst/>
            </a:prstGeom>
            <a:noFill/>
            <a:ln>
              <a:noFill/>
            </a:ln>
          </c:spPr>
        </c:title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928896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2487091074412"/>
          <c:y val="0.9009928709406374"/>
          <c:w val="0.58987013878167116"/>
          <c:h val="0.07260760721741742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la condizione professionale e lo stato civile della madre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934747145187723"/>
          <c:y val="0.15892420537897387"/>
          <c:w val="0.89722675367047555"/>
          <c:h val="0.694376528117356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 xml:space="preserve">'Grafico 12'!$A$5</c:f>
              <c:strCache>
                <c:ptCount val="1"/>
                <c:pt idx="0">
                  <c:v>Nubile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 xml:space="preserve">'Grafico 12'!$H$5:$M$5</c:f>
              <c:numCache>
                <c:formatCode>#,##0.0</c:formatCode>
                <c:ptCount val="6"/>
                <c:pt idx="0">
                  <c:v>39.713863856219135</c:v>
                </c:pt>
                <c:pt idx="1">
                  <c:v>44.35562529154828</c:v>
                </c:pt>
                <c:pt idx="2">
                  <c:v>27.220503310724325</c:v>
                </c:pt>
                <c:pt idx="3">
                  <c:v>62.533215234721</c:v>
                </c:pt>
                <c:pt idx="4">
                  <c:v>54.56053067993366</c:v>
                </c:pt>
                <c:pt idx="5">
                  <c:v>37.04963902034613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12'!$A$6</c:f>
              <c:strCache>
                <c:ptCount val="1"/>
                <c:pt idx="0">
                  <c:v>Coniugata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 xml:space="preserve">'Grafico 12'!$H$6:$M$6</c:f>
              <c:numCache>
                <c:formatCode>#,##0.0</c:formatCode>
                <c:ptCount val="6"/>
                <c:pt idx="0">
                  <c:v>58.04032381243317</c:v>
                </c:pt>
                <c:pt idx="1">
                  <c:v>52.88791823926042</c:v>
                </c:pt>
                <c:pt idx="2">
                  <c:v>70.84345363474195</c:v>
                </c:pt>
                <c:pt idx="3">
                  <c:v>36.28579864186596</c:v>
                </c:pt>
                <c:pt idx="4">
                  <c:v>43.20066334991708</c:v>
                </c:pt>
                <c:pt idx="5">
                  <c:v>60.7341071079024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12'!$A$7</c:f>
              <c:strCache>
                <c:ptCount val="1"/>
                <c:pt idx="0">
                  <c:v>Separata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 xml:space="preserve">'Grafico 12'!$H$7:$M$7</c:f>
              <c:numCache>
                <c:formatCode>#,##0.0</c:formatCode>
                <c:ptCount val="6"/>
                <c:pt idx="0">
                  <c:v>0.82429611526908</c:v>
                </c:pt>
                <c:pt idx="1">
                  <c:v>1.1916373351426996</c:v>
                </c:pt>
                <c:pt idx="2">
                  <c:v>1.0360501093496466</c:v>
                </c:pt>
                <c:pt idx="3">
                  <c:v>0.29524653085326247</c:v>
                </c:pt>
                <c:pt idx="4">
                  <c:v>0.9950248756218906</c:v>
                </c:pt>
                <c:pt idx="5">
                  <c:v>0.930083940723341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12'!$A$8</c:f>
              <c:strCache>
                <c:ptCount val="1"/>
                <c:pt idx="0">
                  <c:v>Divorziata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 xml:space="preserve"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 xml:space="preserve">'Grafico 12'!$H$8:$M$8</c:f>
              <c:numCache>
                <c:formatCode>#,##0.0</c:formatCode>
                <c:ptCount val="6"/>
                <c:pt idx="0">
                  <c:v>1.3548190010691918</c:v>
                </c:pt>
                <c:pt idx="1">
                  <c:v>1.460921928671388</c:v>
                </c:pt>
                <c:pt idx="2">
                  <c:v>0.7891315521602854</c:v>
                </c:pt>
                <c:pt idx="3">
                  <c:v>0.8562149394744611</c:v>
                </c:pt>
                <c:pt idx="4">
                  <c:v>1.1608623548922055</c:v>
                </c:pt>
                <c:pt idx="5">
                  <c:v>1.2021140626619227</c:v>
                </c:pt>
              </c:numCache>
            </c:numRef>
          </c:val>
        </c:ser>
        <c:ser>
          <c:idx val="4"/>
          <c:order val="4"/>
          <c:tx>
            <c:strRef>
              <c:f xml:space="preserve">'Grafico 12'!$A$9</c:f>
              <c:strCache>
                <c:ptCount val="1"/>
                <c:pt idx="0">
                  <c:v>Vedova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 xml:space="preserve">'Grafico 12'!$H$4:$M$4</c:f>
              <c:strCache>
                <c:ptCount val="6"/>
                <c:pt idx="0">
                  <c:v>Occupata</c:v>
                </c:pt>
                <c:pt idx="1">
                  <c:v>Disoccupata</c:v>
                </c:pt>
                <c:pt idx="2">
                  <c:v>Casalinga</c:v>
                </c:pt>
                <c:pt idx="3">
                  <c:v>Studentessa</c:v>
                </c:pt>
                <c:pt idx="4">
                  <c:v>Altro</c:v>
                </c:pt>
                <c:pt idx="5">
                  <c:v>Totale</c:v>
                </c:pt>
              </c:strCache>
            </c:strRef>
          </c:cat>
          <c:val>
            <c:numRef>
              <c:f xml:space="preserve">'Grafico 12'!$H$9:$M$9</c:f>
              <c:numCache>
                <c:formatCode>#,##0.0</c:formatCode>
                <c:ptCount val="6"/>
                <c:pt idx="0">
                  <c:v>0.06669721500941907</c:v>
                </c:pt>
                <c:pt idx="1">
                  <c:v>0.10389720537721046</c:v>
                </c:pt>
                <c:pt idx="2">
                  <c:v>0.11086139302379489</c:v>
                </c:pt>
                <c:pt idx="3">
                  <c:v>0.029524653085326247</c:v>
                </c:pt>
                <c:pt idx="4">
                  <c:v>0.08291873963515754</c:v>
                </c:pt>
                <c:pt idx="5">
                  <c:v>0.08405586836620724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70526336"/>
        <c:axId val="270527872"/>
      </c:barChart>
      <c:catAx>
        <c:axId val="2705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0527872"/>
        <c:crosses val="autoZero"/>
        <c:auto val="1"/>
        <c:lblAlgn val="ctr"/>
        <c:lblOffset val="100"/>
        <c:noMultiLvlLbl val="0"/>
      </c:catAx>
      <c:valAx>
        <c:axId val="270527872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0526336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838516311072871"/>
          <c:y val="0.92665139351468973"/>
          <c:w val="0.539967887374601"/>
          <c:h val="0.053789731051342118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Aborti spontanei pregressi per parto - Anni 2019 - 2020</a:t>
            </a:r>
            <a:endParaRPr/>
          </a:p>
        </c:rich>
      </c:tx>
      <c:layout>
        <c:manualLayout>
          <c:xMode val="edge"/>
          <c:yMode val="edge"/>
          <c:x val="0.22758337707786527"/>
          <c:y val="0.019656019656019656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6686469216258"/>
          <c:y val="0.18673218673218792"/>
          <c:w val="0.8266680121549701"/>
          <c:h val="0.44963144963144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13'!$N$4</c:f>
              <c:strCache>
                <c:ptCount val="1"/>
                <c:pt idx="0">
                  <c:v>2019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13'!$A$5:$A$25</c:f>
              <c:strCache>
                <c:ptCount val="21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 xml:space="preserve">'Grafico 13'!$N$5:$N$26</c:f>
              <c:numCache>
                <c:formatCode>0.00</c:formatCode>
                <c:ptCount val="22"/>
                <c:pt idx="0">
                  <c:v>0.2767072098475967</c:v>
                </c:pt>
                <c:pt idx="1">
                  <c:v>0.27037037037037037</c:v>
                </c:pt>
                <c:pt idx="2">
                  <c:v>0.2737338725207009</c:v>
                </c:pt>
                <c:pt idx="3">
                  <c:v>0.29206592564200845</c:v>
                </c:pt>
                <c:pt idx="4">
                  <c:v>0.25774225774225773</c:v>
                </c:pt>
                <c:pt idx="5">
                  <c:v>0.24180240523671792</c:v>
                </c:pt>
                <c:pt idx="6">
                  <c:v>0.2788900152052712</c:v>
                </c:pt>
                <c:pt idx="7">
                  <c:v>0.27032835820895523</c:v>
                </c:pt>
                <c:pt idx="8">
                  <c:v>0.261093082286412</c:v>
                </c:pt>
                <c:pt idx="9">
                  <c:v>0.2673325996783205</c:v>
                </c:pt>
                <c:pt idx="10">
                  <c:v>0.22556515957446807</c:v>
                </c:pt>
                <c:pt idx="11">
                  <c:v>0.26661679846120967</c:v>
                </c:pt>
                <c:pt idx="12" formatCode="#,##0">
                  <c:v>0.12905074502448682</c:v>
                </c:pt>
                <c:pt idx="13">
                  <c:v>0.22412959381044487</c:v>
                </c:pt>
                <c:pt idx="14">
                  <c:v>0.16925837320574164</c:v>
                </c:pt>
                <c:pt idx="15">
                  <c:v>0.2315888369312237</c:v>
                </c:pt>
                <c:pt idx="16">
                  <c:v>0.192381713206725</c:v>
                </c:pt>
                <c:pt idx="17">
                  <c:v>0.25523012552301255</c:v>
                </c:pt>
                <c:pt idx="18">
                  <c:v>0.16719267792330755</c:v>
                </c:pt>
                <c:pt idx="19">
                  <c:v>0.24832444082319236</c:v>
                </c:pt>
                <c:pt idx="20">
                  <c:v>0.2597007947639084</c:v>
                </c:pt>
                <c:pt idx="21">
                  <c:v>0.23834533934035224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13'!$O$4</c:f>
              <c:strCache>
                <c:ptCount val="1"/>
                <c:pt idx="0">
                  <c:v>2020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13'!$A$5:$A$25</c:f>
              <c:strCache>
                <c:ptCount val="21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 xml:space="preserve">'Grafico 13'!$O$5:$O$26</c:f>
              <c:numCache>
                <c:formatCode>0.00</c:formatCode>
                <c:ptCount val="22"/>
                <c:pt idx="0">
                  <c:v>0.274284624189241</c:v>
                </c:pt>
                <c:pt idx="1">
                  <c:v>0.257372654155496</c:v>
                </c:pt>
                <c:pt idx="2">
                  <c:v>0.277739388682241</c:v>
                </c:pt>
                <c:pt idx="3">
                  <c:v>0.293854531310774</c:v>
                </c:pt>
                <c:pt idx="4">
                  <c:v>0.278950077200206</c:v>
                </c:pt>
                <c:pt idx="5">
                  <c:v>0.240871356344797</c:v>
                </c:pt>
                <c:pt idx="6">
                  <c:v>0.280159137577002</c:v>
                </c:pt>
                <c:pt idx="7">
                  <c:v>0.240028832292167</c:v>
                </c:pt>
                <c:pt idx="8">
                  <c:v>0.259876791214678</c:v>
                </c:pt>
                <c:pt idx="9">
                  <c:v>0.267502103352079</c:v>
                </c:pt>
                <c:pt idx="10">
                  <c:v>0.217724679029957</c:v>
                </c:pt>
                <c:pt idx="11">
                  <c:v>0.264956307416536</c:v>
                </c:pt>
                <c:pt idx="12">
                  <c:v>0.235969832792077</c:v>
                </c:pt>
                <c:pt idx="13">
                  <c:v>0.226027397260274</c:v>
                </c:pt>
                <c:pt idx="14">
                  <c:v>0.174777244688143</c:v>
                </c:pt>
                <c:pt idx="15">
                  <c:v>0.226453708235085</c:v>
                </c:pt>
                <c:pt idx="16">
                  <c:v>0.20025007578054</c:v>
                </c:pt>
                <c:pt idx="17">
                  <c:v>0.253940010167768</c:v>
                </c:pt>
                <c:pt idx="18">
                  <c:v>0.174924420557608</c:v>
                </c:pt>
                <c:pt idx="19">
                  <c:v>0.254031818677128</c:v>
                </c:pt>
                <c:pt idx="20">
                  <c:v>0.273943749225623</c:v>
                </c:pt>
                <c:pt idx="21">
                  <c:v>0.249083217923938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2929536"/>
        <c:axId val="272931072"/>
      </c:barChart>
      <c:catAx>
        <c:axId val="2729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931072"/>
        <c:crosses val="autoZero"/>
        <c:auto val="1"/>
        <c:lblAlgn val="ctr"/>
        <c:lblOffset val="100"/>
        <c:noMultiLvlLbl val="0"/>
      </c:catAx>
      <c:valAx>
        <c:axId val="272931072"/>
        <c:scaling>
          <c:orientation val="minMax"/>
          <c:max val="0.30000000000000032"/>
          <c:min val="0.050000000000000003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aborti spontanei</a:t>
                </a:r>
                <a:endParaRPr/>
              </a:p>
            </c:rich>
          </c:tx>
          <c:layout>
            <c:manualLayout>
              <c:xMode val="edge"/>
              <c:yMode val="edge"/>
              <c:x val="0.068888888888888888"/>
              <c:y val="0.097818620338305379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929536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333403324584701"/>
          <c:y val="0.92628992628992624"/>
          <c:w val="0.15166684164479274"/>
          <c:h val="0.05405405405405409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Numero medio di ecografie per gravidanza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 Anni 2018-2020</a:t>
            </a:r>
            <a:endParaRPr lang="it-IT"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17046086139474"/>
          <c:y val="0.16930022573363432"/>
          <c:w val="0.81659504724323262"/>
          <c:h val="0.39954853273137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14'!$D$4:$D$5</c:f>
              <c:strCache>
                <c:ptCount val="2"/>
                <c:pt idx="0">
                  <c:v>2018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14'!$A$6:$A$26</c:f>
              <c:strCache>
                <c:ptCount val="21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 xml:space="preserve">'Grafico 14'!$D$6:$D$26</c:f>
              <c:numCache>
                <c:formatCode>0.0</c:formatCode>
                <c:ptCount val="21"/>
                <c:pt idx="0">
                  <c:v>3.9706416788399186</c:v>
                </c:pt>
                <c:pt idx="1">
                  <c:v>5.1871412169919635</c:v>
                </c:pt>
                <c:pt idx="2">
                  <c:v>5.093817054756418</c:v>
                </c:pt>
                <c:pt idx="3">
                  <c:v>4.233928900349972</c:v>
                </c:pt>
                <c:pt idx="4">
                  <c:v>4.075206818751567</c:v>
                </c:pt>
                <c:pt idx="5">
                  <c:v>4.624423227603819</c:v>
                </c:pt>
                <c:pt idx="6">
                  <c:v>5.2801522967329895</c:v>
                </c:pt>
                <c:pt idx="7">
                  <c:v>6.035985283973327</c:v>
                </c:pt>
                <c:pt idx="8">
                  <c:v>4.766343302026693</c:v>
                </c:pt>
                <c:pt idx="9">
                  <c:v>5.138102295029439</c:v>
                </c:pt>
                <c:pt idx="10">
                  <c:v>6.263877450172953</c:v>
                </c:pt>
                <c:pt idx="11">
                  <c:v>5.3325259864769405</c:v>
                </c:pt>
                <c:pt idx="13">
                  <c:v>6.4299965600275195</c:v>
                </c:pt>
                <c:pt idx="14">
                  <c:v>6.25736160188457</c:v>
                </c:pt>
                <c:pt idx="15">
                  <c:v>6.220382351105656</c:v>
                </c:pt>
                <c:pt idx="16">
                  <c:v>6.379004606379663</c:v>
                </c:pt>
                <c:pt idx="17">
                  <c:v>7.014059753954306</c:v>
                </c:pt>
                <c:pt idx="18">
                  <c:v>6.959185117068685</c:v>
                </c:pt>
                <c:pt idx="19">
                  <c:v>5.981500977590615</c:v>
                </c:pt>
                <c:pt idx="20">
                  <c:v>7.185176941909638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14'!$C$4:$C$5</c:f>
              <c:strCache>
                <c:ptCount val="2"/>
                <c:pt idx="0">
                  <c:v>2019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14'!$A$6:$A$26</c:f>
              <c:strCache>
                <c:ptCount val="21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 xml:space="preserve">'Grafico 14'!$C$6:$C$26</c:f>
              <c:numCache>
                <c:formatCode>0.0</c:formatCode>
                <c:ptCount val="21"/>
                <c:pt idx="0">
                  <c:v>4.025109370979008</c:v>
                </c:pt>
                <c:pt idx="1">
                  <c:v>5.4716049382716045</c:v>
                </c:pt>
                <c:pt idx="2">
                  <c:v>5.226426359710632</c:v>
                </c:pt>
                <c:pt idx="3">
                  <c:v>4.374805598755832</c:v>
                </c:pt>
                <c:pt idx="4">
                  <c:v>4.096464646464646</c:v>
                </c:pt>
                <c:pt idx="5">
                  <c:v>4.750636756988984</c:v>
                </c:pt>
                <c:pt idx="6">
                  <c:v>5.23994927076728</c:v>
                </c:pt>
                <c:pt idx="7">
                  <c:v>5.830801466736511</c:v>
                </c:pt>
                <c:pt idx="8">
                  <c:v>4.802816446497206</c:v>
                </c:pt>
                <c:pt idx="9">
                  <c:v>5.2398993131106275</c:v>
                </c:pt>
                <c:pt idx="10">
                  <c:v>6.288706434316354</c:v>
                </c:pt>
                <c:pt idx="11">
                  <c:v>5.399785292538915</c:v>
                </c:pt>
                <c:pt idx="12">
                  <c:v>4.958694380947318</c:v>
                </c:pt>
                <c:pt idx="13">
                  <c:v>6.4949963387844765</c:v>
                </c:pt>
                <c:pt idx="14">
                  <c:v>6.272837265577738</c:v>
                </c:pt>
                <c:pt idx="15">
                  <c:v>6.986918798665184</c:v>
                </c:pt>
                <c:pt idx="16">
                  <c:v>6.447734557109557</c:v>
                </c:pt>
                <c:pt idx="17">
                  <c:v>7.156604271025573</c:v>
                </c:pt>
                <c:pt idx="18">
                  <c:v>7.228032644006022</c:v>
                </c:pt>
                <c:pt idx="19">
                  <c:v>6.323935876174682</c:v>
                </c:pt>
                <c:pt idx="20">
                  <c:v>7.426912247771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14'!$B$4:$B$5</c:f>
              <c:strCache>
                <c:ptCount val="2"/>
                <c:pt idx="0">
                  <c:v>2020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14'!$A$6:$A$26</c:f>
              <c:strCache>
                <c:ptCount val="21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 xml:space="preserve">'Grafico 14'!$B$6:$B$26</c:f>
              <c:numCache>
                <c:formatCode>0.0</c:formatCode>
                <c:ptCount val="21"/>
                <c:pt idx="0">
                  <c:v>4</c:v>
                </c:pt>
                <c:pt idx="1">
                  <c:v>5.5</c:v>
                </c:pt>
                <c:pt idx="2">
                  <c:v>5.2</c:v>
                </c:pt>
                <c:pt idx="3">
                  <c:v>4.4</c:v>
                </c:pt>
                <c:pt idx="4">
                  <c:v>3.9</c:v>
                </c:pt>
                <c:pt idx="5">
                  <c:v>4.7</c:v>
                </c:pt>
                <c:pt idx="6">
                  <c:v>5.1</c:v>
                </c:pt>
                <c:pt idx="7">
                  <c:v>5.9</c:v>
                </c:pt>
                <c:pt idx="8">
                  <c:v>4.7</c:v>
                </c:pt>
                <c:pt idx="9">
                  <c:v>5.1</c:v>
                </c:pt>
                <c:pt idx="10">
                  <c:v>6.2</c:v>
                </c:pt>
                <c:pt idx="11">
                  <c:v>5.5</c:v>
                </c:pt>
                <c:pt idx="12">
                  <c:v>5.1</c:v>
                </c:pt>
                <c:pt idx="13">
                  <c:v>6.3</c:v>
                </c:pt>
                <c:pt idx="14">
                  <c:v>6</c:v>
                </c:pt>
                <c:pt idx="15">
                  <c:v>7</c:v>
                </c:pt>
                <c:pt idx="16">
                  <c:v>6.5</c:v>
                </c:pt>
                <c:pt idx="17">
                  <c:v>7</c:v>
                </c:pt>
                <c:pt idx="18">
                  <c:v>7</c:v>
                </c:pt>
                <c:pt idx="19">
                  <c:v>6.4</c:v>
                </c:pt>
                <c:pt idx="20">
                  <c:v>7.4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4760064"/>
        <c:axId val="274761600"/>
      </c:barChart>
      <c:catAx>
        <c:axId val="2747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761600"/>
        <c:crosses val="autoZero"/>
        <c:auto val="1"/>
        <c:lblAlgn val="ctr"/>
        <c:lblOffset val="100"/>
        <c:noMultiLvlLbl val="0"/>
      </c:catAx>
      <c:valAx>
        <c:axId val="274761600"/>
        <c:scaling>
          <c:orientation val="minMax"/>
          <c:max val="7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0" spcFirstLastPara="true" vertOverflow="ellipsis" vert="horz" wrap="square" anchor="ctr" anchorCtr="true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Ecografie</a:t>
                </a:r>
                <a:endParaRPr/>
              </a:p>
            </c:rich>
          </c:tx>
          <c:layout>
            <c:manualLayout>
              <c:xMode val="edge"/>
              <c:yMode val="edge"/>
              <c:x val="0.048520135856380403"/>
              <c:y val="0.071175414585592151"/>
            </c:manualLayout>
          </c:layout>
          <c:overlay val="0"/>
          <c:spPr bwMode="auto">
            <a:prstGeom prst="rect">
              <a:avLst/>
            </a:prstGeom>
            <a:noFill/>
            <a:ln>
              <a:noFill/>
            </a:ln>
          </c:spPr>
        </c:title>
        <c:numFmt formatCode="0.0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760064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02917320924404"/>
          <c:y val="0.93227990970654628"/>
          <c:w val="0.19650685585699187"/>
          <c:h val="0.049661399548532804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per durata della gestazione e decorso della gravidanza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6923076923076927"/>
          <c:y val="0.15931372549019696"/>
          <c:w val="0.9006410256410281"/>
          <c:h val="0.69117647058823561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 xml:space="preserve">'Grafico 15'!$A$5</c:f>
              <c:strCache>
                <c:ptCount val="1"/>
                <c:pt idx="0">
                  <c:v xml:space="preserve">22 - 27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 xml:space="preserve">Totale parti</c:v>
                </c:pt>
              </c:strCache>
            </c:strRef>
          </c:cat>
          <c:val>
            <c:numRef>
              <c:f xml:space="preserve">'Grafico 15'!$E$5:$G$5</c:f>
              <c:numCache>
                <c:formatCode>0.0</c:formatCode>
                <c:ptCount val="3"/>
                <c:pt idx="0">
                  <c:v>0.1287881302486142</c:v>
                </c:pt>
                <c:pt idx="1">
                  <c:v>1.1142544735060833</c:v>
                </c:pt>
                <c:pt idx="2">
                  <c:v>0.2869984145427391</c:v>
                </c:pt>
              </c:numCache>
            </c:numRef>
          </c:val>
        </c:ser>
        <c:ser>
          <c:idx val="2"/>
          <c:order val="1"/>
          <c:tx>
            <c:strRef>
              <c:f xml:space="preserve">'Grafico 15'!$A$6</c:f>
              <c:strCache>
                <c:ptCount val="1"/>
                <c:pt idx="0">
                  <c:v xml:space="preserve">28 - 31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 xml:space="preserve">Totale parti</c:v>
                </c:pt>
              </c:strCache>
            </c:strRef>
          </c:cat>
          <c:val>
            <c:numRef>
              <c:f xml:space="preserve">'Grafico 15'!$E$6:$G$6</c:f>
              <c:numCache>
                <c:formatCode>0.0</c:formatCode>
                <c:ptCount val="3"/>
                <c:pt idx="0">
                  <c:v>0.25093769708235136</c:v>
                </c:pt>
                <c:pt idx="1">
                  <c:v>1.983789506569242</c:v>
                </c:pt>
                <c:pt idx="2">
                  <c:v>0.5291359118608364</c:v>
                </c:pt>
              </c:numCache>
            </c:numRef>
          </c:val>
        </c:ser>
        <c:ser>
          <c:idx val="0"/>
          <c:order val="2"/>
          <c:tx>
            <c:strRef>
              <c:f xml:space="preserve">'Grafico 15'!$A$7</c:f>
              <c:strCache>
                <c:ptCount val="1"/>
                <c:pt idx="0">
                  <c:v xml:space="preserve">32 - 33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 xml:space="preserve">Totale parti</c:v>
                </c:pt>
              </c:strCache>
            </c:strRef>
          </c:cat>
          <c:val>
            <c:numRef>
              <c:f xml:space="preserve">'Grafico 15'!$E$7:$G$7</c:f>
              <c:numCache>
                <c:formatCode>0.0</c:formatCode>
                <c:ptCount val="3"/>
                <c:pt idx="0">
                  <c:v>0.37574268928203935</c:v>
                </c:pt>
                <c:pt idx="1">
                  <c:v>2.4662859919815334</c:v>
                </c:pt>
                <c:pt idx="2">
                  <c:v>0.7113659731336047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15'!$A$8</c:f>
              <c:strCache>
                <c:ptCount val="1"/>
                <c:pt idx="0">
                  <c:v xml:space="preserve">34 - 36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 xml:space="preserve"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 xml:space="preserve">Totale parti</c:v>
                </c:pt>
              </c:strCache>
            </c:strRef>
          </c:cat>
          <c:val>
            <c:numRef>
              <c:f xml:space="preserve">'Grafico 15'!$E$8:$G$8</c:f>
              <c:numCache>
                <c:formatCode>0.0</c:formatCode>
                <c:ptCount val="3"/>
                <c:pt idx="0">
                  <c:v>3.6970159657450123</c:v>
                </c:pt>
                <c:pt idx="1">
                  <c:v>10.444833989968238</c:v>
                </c:pt>
                <c:pt idx="2">
                  <c:v>4.780334757179837</c:v>
                </c:pt>
              </c:numCache>
            </c:numRef>
          </c:val>
        </c:ser>
        <c:ser>
          <c:idx val="5"/>
          <c:order val="4"/>
          <c:tx>
            <c:strRef>
              <c:f xml:space="preserve">'Grafico 15'!$A$9</c:f>
              <c:strCache>
                <c:ptCount val="1"/>
                <c:pt idx="0">
                  <c:v xml:space="preserve">37 - 41</c:v>
                </c:pt>
              </c:strCache>
            </c:strRef>
          </c:tx>
          <c:spPr bwMode="auto">
            <a:prstGeom prst="rect">
              <a:avLst/>
            </a:prstGeom>
            <a:solidFill>
              <a:srgbClr val="FFC000"/>
            </a:solidFill>
          </c:spPr>
          <c:invertIfNegative val="0"/>
          <c:val>
            <c:numRef>
              <c:f xml:space="preserve">'Grafico 15'!$E$9:$G$9</c:f>
              <c:numCache>
                <c:formatCode>0.0</c:formatCode>
                <c:ptCount val="3"/>
                <c:pt idx="0">
                  <c:v>95.07319016164902</c:v>
                </c:pt>
                <c:pt idx="1">
                  <c:v>83.6419806654286</c:v>
                </c:pt>
                <c:pt idx="2">
                  <c:v>93.23798298628816</c:v>
                </c:pt>
              </c:numCache>
            </c:numRef>
          </c:val>
        </c:ser>
        <c:ser>
          <c:idx val="4"/>
          <c:order val="5"/>
          <c:tx>
            <c:strRef>
              <c:f xml:space="preserve">'Grafico 15'!$A$10</c:f>
              <c:strCache>
                <c:ptCount val="1"/>
                <c:pt idx="0">
                  <c:v xml:space="preserve">&gt; 41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 xml:space="preserve">'Grafico 15'!$E$4:$G$4</c:f>
              <c:strCache>
                <c:ptCount val="3"/>
                <c:pt idx="0">
                  <c:v>fisiologica</c:v>
                </c:pt>
                <c:pt idx="1">
                  <c:v>patologica</c:v>
                </c:pt>
                <c:pt idx="2">
                  <c:v xml:space="preserve">Totale parti</c:v>
                </c:pt>
              </c:strCache>
            </c:strRef>
          </c:cat>
          <c:val>
            <c:numRef>
              <c:f xml:space="preserve">'Grafico 15'!$E$10:$G$10</c:f>
              <c:numCache>
                <c:formatCode>0.0</c:formatCode>
                <c:ptCount val="3"/>
                <c:pt idx="0">
                  <c:v>0.47432535599296316</c:v>
                </c:pt>
                <c:pt idx="1">
                  <c:v>0.3488553725462971</c:v>
                </c:pt>
                <c:pt idx="2">
                  <c:v>0.4541819569948201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72856960"/>
        <c:axId val="272858496"/>
      </c:barChart>
      <c:catAx>
        <c:axId val="2728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858496"/>
        <c:crosses val="autoZero"/>
        <c:auto val="1"/>
        <c:lblAlgn val="ctr"/>
        <c:lblOffset val="100"/>
        <c:noMultiLvlLbl val="0"/>
      </c:catAx>
      <c:valAx>
        <c:axId val="272858496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285696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82296305593426"/>
          <c:y val="0.907922182383335"/>
          <c:w val="0.60352526197310818"/>
          <c:h val="0.07352709184995043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la modalità del parto e la presentazione del feto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3243647234678619"/>
          <c:y val="0.15513126491646842"/>
          <c:w val="0.90433482810164356"/>
          <c:h val="0.701670644391411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 xml:space="preserve">'Grafico 16'!$F$4</c:f>
              <c:strCache>
                <c:ptCount val="1"/>
                <c:pt idx="0">
                  <c:v>spontaneo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 xml:space="preserve">'Grafico 16'!$F$5:$F$10</c:f>
              <c:numCache>
                <c:formatCode>0.0</c:formatCode>
                <c:ptCount val="6"/>
                <c:pt idx="0">
                  <c:v>66.13260624232889</c:v>
                </c:pt>
                <c:pt idx="1">
                  <c:v>16.164383561643834</c:v>
                </c:pt>
                <c:pt idx="2">
                  <c:v>17.105263157894736</c:v>
                </c:pt>
                <c:pt idx="3">
                  <c:v>3.4840371449874605</c:v>
                </c:pt>
                <c:pt idx="4">
                  <c:v>3.940217391304348</c:v>
                </c:pt>
                <c:pt idx="5">
                  <c:v>41.43070044709389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16'!$G$4</c:f>
              <c:strCache>
                <c:ptCount val="1"/>
                <c:pt idx="0">
                  <c:v>cesareo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 xml:space="preserve">'Grafico 16'!$G$5:$G$10</c:f>
              <c:numCache>
                <c:formatCode>0.0</c:formatCode>
                <c:ptCount val="6"/>
                <c:pt idx="0">
                  <c:v>28.434530232762476</c:v>
                </c:pt>
                <c:pt idx="1">
                  <c:v>80</c:v>
                </c:pt>
                <c:pt idx="2">
                  <c:v>77.63157894736842</c:v>
                </c:pt>
                <c:pt idx="3">
                  <c:v>92.24564495356876</c:v>
                </c:pt>
                <c:pt idx="4">
                  <c:v>89.53804347826086</c:v>
                </c:pt>
                <c:pt idx="5">
                  <c:v>45.75260804769001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16'!$H$4</c:f>
              <c:strCache>
                <c:ptCount val="1"/>
                <c:pt idx="0">
                  <c:v xml:space="preserve">Altre tecniche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16'!$A$5:$A$10</c:f>
              <c:strCache>
                <c:ptCount val="6"/>
                <c:pt idx="0">
                  <c:v>vertice</c:v>
                </c:pt>
                <c:pt idx="1">
                  <c:v>faccia</c:v>
                </c:pt>
                <c:pt idx="2">
                  <c:v>fronte</c:v>
                </c:pt>
                <c:pt idx="3">
                  <c:v>podice</c:v>
                </c:pt>
                <c:pt idx="4">
                  <c:v>spalla</c:v>
                </c:pt>
                <c:pt idx="5">
                  <c:v>bregma</c:v>
                </c:pt>
              </c:strCache>
            </c:strRef>
          </c:cat>
          <c:val>
            <c:numRef>
              <c:f xml:space="preserve">'Grafico 16'!$H$5:$H$10</c:f>
              <c:numCache>
                <c:formatCode>0.0</c:formatCode>
                <c:ptCount val="6"/>
                <c:pt idx="0">
                  <c:v>5.432863524908633</c:v>
                </c:pt>
                <c:pt idx="1">
                  <c:v>3.8356164383561646</c:v>
                </c:pt>
                <c:pt idx="2">
                  <c:v>5.263157894736842</c:v>
                </c:pt>
                <c:pt idx="3">
                  <c:v>4.270317901443774</c:v>
                </c:pt>
                <c:pt idx="4">
                  <c:v>6.521739130434782</c:v>
                </c:pt>
                <c:pt idx="5">
                  <c:v>12.816691505216097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74980224"/>
        <c:axId val="274990208"/>
      </c:barChart>
      <c:catAx>
        <c:axId val="2749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990208"/>
        <c:crosses val="autoZero"/>
        <c:auto val="1"/>
        <c:lblAlgn val="ctr"/>
        <c:lblOffset val="100"/>
        <c:noMultiLvlLbl val="0"/>
      </c:catAx>
      <c:valAx>
        <c:axId val="274990208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4980224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808893282995"/>
          <c:y val="0.9284009546539379"/>
          <c:w val="0.35426056047926535"/>
          <c:h val="0.052505966587109557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la modalità del parto e la struttura dove esso avviene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354069504860871"/>
          <c:y val="0.19603001418804061"/>
          <c:w val="0.89396482301184543"/>
          <c:h val="0.672457390442519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 xml:space="preserve">'Grafico 17'!$A$5</c:f>
              <c:strCache>
                <c:ptCount val="1"/>
                <c:pt idx="0">
                  <c:v>Spontaneo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 xml:space="preserve">'Grafico 17'!$F$5:$H$5</c:f>
              <c:numCache>
                <c:formatCode>0.0</c:formatCode>
                <c:ptCount val="3"/>
                <c:pt idx="0">
                  <c:v>65.1805669585842</c:v>
                </c:pt>
                <c:pt idx="1">
                  <c:v>47.78510633666384</c:v>
                </c:pt>
                <c:pt idx="2">
                  <c:v>31.164383561643838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17'!$A$6</c:f>
              <c:strCache>
                <c:ptCount val="1"/>
                <c:pt idx="0">
                  <c:v>Cesareo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 xml:space="preserve">'Grafico 17'!$F$6:$H$6</c:f>
              <c:numCache>
                <c:formatCode>0.0</c:formatCode>
                <c:ptCount val="3"/>
                <c:pt idx="0">
                  <c:v>29.513318737456668</c:v>
                </c:pt>
                <c:pt idx="1">
                  <c:v>45.26654911948454</c:v>
                </c:pt>
                <c:pt idx="2">
                  <c:v>65.75342465753424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17'!$A$7</c:f>
              <c:strCache>
                <c:ptCount val="1"/>
                <c:pt idx="0">
                  <c:v>Altro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17'!$F$4:$H$4</c:f>
              <c:strCache>
                <c:ptCount val="3"/>
                <c:pt idx="0">
                  <c:v>Pubblico</c:v>
                </c:pt>
                <c:pt idx="1">
                  <c:v>Accreditata</c:v>
                </c:pt>
                <c:pt idx="2">
                  <c:v>Privata</c:v>
                </c:pt>
              </c:strCache>
            </c:strRef>
          </c:cat>
          <c:val>
            <c:numRef>
              <c:f xml:space="preserve">'Grafico 17'!$F$7:$H$7</c:f>
              <c:numCache>
                <c:formatCode>0.0</c:formatCode>
                <c:ptCount val="3"/>
                <c:pt idx="0">
                  <c:v>5.306114303959132</c:v>
                </c:pt>
                <c:pt idx="1">
                  <c:v>6.94834454385163</c:v>
                </c:pt>
                <c:pt idx="2">
                  <c:v>3.0821917808219177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75940480"/>
        <c:axId val="275942016"/>
      </c:barChart>
      <c:catAx>
        <c:axId val="2759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42016"/>
        <c:crosses val="autoZero"/>
        <c:auto val="1"/>
        <c:lblAlgn val="ctr"/>
        <c:lblOffset val="100"/>
        <c:noMultiLvlLbl val="0"/>
      </c:catAx>
      <c:valAx>
        <c:axId val="275942016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4048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8404730403819"/>
          <c:y val="0.92555935470845296"/>
          <c:w val="0.30505726751529832"/>
          <c:h val="0.054590570719602938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Percentuale di Parti Cesarei sul totale dei parti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3054626532887407"/>
          <c:y val="0.12192982456140351"/>
          <c:w val="0.8862883490936142"/>
          <c:h val="0.51842105263158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18'!$B$3</c:f>
              <c:strCache>
                <c:ptCount val="1"/>
                <c:pt idx="0">
                  <c:v xml:space="preserve">Valore %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dPt>
            <c:idx val="21"/>
            <c:invertIfNegative val="0"/>
            <c:bubble3D val="0"/>
            <c:spPr bwMode="auto">
              <a:prstGeom prst="rect">
                <a:avLst/>
              </a:prstGeom>
              <a:solidFill>
                <a:srgbClr val="002F86"/>
              </a:solidFill>
              <a:ln w="25400">
                <a:noFill/>
              </a:ln>
            </c:spPr>
          </c:dPt>
          <c:cat>
            <c:strRef>
              <c:f xml:space="preserve">'Grafico 18'!$A$4:$A$25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18'!$B$4:$B$25</c:f>
              <c:numCache>
                <c:formatCode>0.0%</c:formatCode>
                <c:ptCount val="22"/>
                <c:pt idx="0">
                  <c:v>0.2661961083555895</c:v>
                </c:pt>
                <c:pt idx="1">
                  <c:v>0.21715817694369974</c:v>
                </c:pt>
                <c:pt idx="2">
                  <c:v>0.23145684167193495</c:v>
                </c:pt>
                <c:pt idx="3">
                  <c:v>0.23123298327499028</c:v>
                </c:pt>
                <c:pt idx="4">
                  <c:v>0.19402985074626866</c:v>
                </c:pt>
                <c:pt idx="5">
                  <c:v>0.24517820360776482</c:v>
                </c:pt>
                <c:pt idx="6">
                  <c:v>0.20354209445585217</c:v>
                </c:pt>
                <c:pt idx="7">
                  <c:v>0.3038202787121576</c:v>
                </c:pt>
                <c:pt idx="8">
                  <c:v>0.23490022766840765</c:v>
                </c:pt>
                <c:pt idx="9">
                  <c:v>0.2048443519461542</c:v>
                </c:pt>
                <c:pt idx="10">
                  <c:v>0.2282453637660485</c:v>
                </c:pt>
                <c:pt idx="11">
                  <c:v>0.26406004929419674</c:v>
                </c:pt>
                <c:pt idx="12">
                  <c:v>0.35900050994390614</c:v>
                </c:pt>
                <c:pt idx="13">
                  <c:v>0.3141967621419676</c:v>
                </c:pt>
                <c:pt idx="14">
                  <c:v>0.3714873200822481</c:v>
                </c:pt>
                <c:pt idx="15">
                  <c:v>0.5002669395381946</c:v>
                </c:pt>
                <c:pt idx="16">
                  <c:v>0.3866323128220673</c:v>
                </c:pt>
                <c:pt idx="17">
                  <c:v>0.3525673614641586</c:v>
                </c:pt>
                <c:pt idx="18">
                  <c:v>0.3680718844474303</c:v>
                </c:pt>
                <c:pt idx="19">
                  <c:v>0.39893211289092295</c:v>
                </c:pt>
                <c:pt idx="20">
                  <c:v>0.3591872134803618</c:v>
                </c:pt>
                <c:pt idx="21">
                  <c:v>0.31298022666321484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6456960"/>
        <c:axId val="276458496"/>
      </c:barChart>
      <c:catAx>
        <c:axId val="2764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458496"/>
        <c:crosses val="autoZero"/>
        <c:auto val="1"/>
        <c:lblAlgn val="ctr"/>
        <c:lblOffset val="100"/>
        <c:noMultiLvlLbl val="0"/>
      </c:catAx>
      <c:valAx>
        <c:axId val="276458496"/>
        <c:scaling>
          <c:orientation val="minMax"/>
          <c:max val="0.70000000000000062"/>
          <c:min val="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11690060481570241"/>
              <c:y val="0.71453046000828868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456960"/>
        <c:crosses val="autoZero"/>
        <c:crossBetween val="between"/>
        <c:minorUnit val="0.020000000000000011"/>
      </c:valAx>
      <c:spPr bwMode="auto">
        <a:prstGeom prst="rect">
          <a:avLst/>
        </a:prstGeom>
        <a:noFill/>
        <a:ln w="25400">
          <a:noFill/>
        </a:ln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3" b="0.75000000000000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Nati morti per 1.000 nati totali 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2018 - 2020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endParaRPr lang="it-IT"/>
          </a:p>
        </c:rich>
      </c:tx>
      <c:layout>
        <c:manualLayout>
          <c:xMode val="edge"/>
          <c:yMode val="edge"/>
          <c:x val="0.34191242332868294"/>
          <c:y val="0.011594202898550725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1190852021611248"/>
          <c:y val="0.15362362325527415"/>
          <c:w val="0.89851209570582669"/>
          <c:h val="0.36521842509744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19'!$B$4:$B$5</c:f>
              <c:strCache>
                <c:ptCount val="2"/>
                <c:pt idx="0">
                  <c:v>2018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19'!$A$6:$A$27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19'!$B$6:$B$27</c:f>
              <c:numCache>
                <c:formatCode>0.0</c:formatCode>
                <c:ptCount val="22"/>
                <c:pt idx="0">
                  <c:v>2.420967685344374</c:v>
                </c:pt>
                <c:pt idx="1">
                  <c:v>5.662514156285391</c:v>
                </c:pt>
                <c:pt idx="2">
                  <c:v>2.4733142410830515</c:v>
                </c:pt>
                <c:pt idx="3">
                  <c:v>1.6345804576825282</c:v>
                </c:pt>
                <c:pt idx="4">
                  <c:v>2.221673660824488</c:v>
                </c:pt>
                <c:pt idx="5">
                  <c:v>2.625720646155602</c:v>
                </c:pt>
                <c:pt idx="6">
                  <c:v>2.7831558567279764</c:v>
                </c:pt>
                <c:pt idx="7">
                  <c:v>4.405784003615002</c:v>
                </c:pt>
                <c:pt idx="8">
                  <c:v>3.0345329853735508</c:v>
                </c:pt>
                <c:pt idx="9">
                  <c:v>1.769493924737525</c:v>
                </c:pt>
                <c:pt idx="10">
                  <c:v>3.0819140308191404</c:v>
                </c:pt>
                <c:pt idx="11">
                  <c:v>3.673185744068302</c:v>
                </c:pt>
                <c:pt idx="12">
                  <c:v>1.8113838508162838</c:v>
                </c:pt>
                <c:pt idx="13">
                  <c:v>3.160270880361174</c:v>
                </c:pt>
                <c:pt idx="14">
                  <c:v>1.1641443538998835</c:v>
                </c:pt>
                <c:pt idx="15">
                  <c:v>2.6752164678974024</c:v>
                </c:pt>
                <c:pt idx="16">
                  <c:v>3.027313854212728</c:v>
                </c:pt>
                <c:pt idx="17">
                  <c:v>3.22180916976456</c:v>
                </c:pt>
                <c:pt idx="18">
                  <c:v>3.287173031193174</c:v>
                </c:pt>
                <c:pt idx="19">
                  <c:v>2.5582997146511857</c:v>
                </c:pt>
                <c:pt idx="20">
                  <c:v>2.077183776101454</c:v>
                </c:pt>
                <c:pt idx="21">
                  <c:v>2.593318815567142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19'!$C$4:$C$5</c:f>
              <c:strCache>
                <c:ptCount val="2"/>
                <c:pt idx="0">
                  <c:v>2019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19'!$A$6:$A$27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19'!$C$6:$C$27</c:f>
              <c:numCache>
                <c:formatCode>0.0</c:formatCode>
                <c:ptCount val="22"/>
                <c:pt idx="0">
                  <c:v>2.960823253294819</c:v>
                </c:pt>
                <c:pt idx="1">
                  <c:v>3.6363636363636362</c:v>
                </c:pt>
                <c:pt idx="2">
                  <c:v>2.5168806917362416</c:v>
                </c:pt>
                <c:pt idx="3">
                  <c:v>2.0715630885122414</c:v>
                </c:pt>
                <c:pt idx="4">
                  <c:v>2.7033669206193167</c:v>
                </c:pt>
                <c:pt idx="5">
                  <c:v>2.760607333613395</c:v>
                </c:pt>
                <c:pt idx="6">
                  <c:v>2.623032725455908</c:v>
                </c:pt>
                <c:pt idx="7">
                  <c:v>3.644057834724345</c:v>
                </c:pt>
                <c:pt idx="8">
                  <c:v>3.1962025316455698</c:v>
                </c:pt>
                <c:pt idx="9">
                  <c:v>1.746289135586878</c:v>
                </c:pt>
                <c:pt idx="10">
                  <c:v>2.4525833878351864</c:v>
                </c:pt>
                <c:pt idx="11">
                  <c:v>2.949852507374631</c:v>
                </c:pt>
                <c:pt idx="12">
                  <c:v>1.7671917018824435</c:v>
                </c:pt>
                <c:pt idx="13">
                  <c:v>2.617801047120419</c:v>
                </c:pt>
                <c:pt idx="14">
                  <c:v>2.955082742316785</c:v>
                </c:pt>
                <c:pt idx="15">
                  <c:v>2.2027817987286804</c:v>
                </c:pt>
                <c:pt idx="16">
                  <c:v>3.4935120490517613</c:v>
                </c:pt>
                <c:pt idx="17">
                  <c:v>2.842377260981912</c:v>
                </c:pt>
                <c:pt idx="18">
                  <c:v>2.795248078266946</c:v>
                </c:pt>
                <c:pt idx="19">
                  <c:v>2.3770152955766846</c:v>
                </c:pt>
                <c:pt idx="20">
                  <c:v>3.9071477821190532</c:v>
                </c:pt>
                <c:pt idx="21">
                  <c:v>2.595321784348906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19'!$D$4</c:f>
              <c:strCache>
                <c:ptCount val="1"/>
                <c:pt idx="0">
                  <c:v>2020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19'!$A$6:$A$27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19'!$D$6:$D$27</c:f>
              <c:numCache>
                <c:formatCode>0.0</c:formatCode>
                <c:ptCount val="22"/>
                <c:pt idx="0">
                  <c:v>2.66837041491281</c:v>
                </c:pt>
                <c:pt idx="1">
                  <c:v>3.97350993377483</c:v>
                </c:pt>
                <c:pt idx="2">
                  <c:v>2.15598321516423</c:v>
                </c:pt>
                <c:pt idx="3">
                  <c:v>2.88184438040346</c:v>
                </c:pt>
                <c:pt idx="4">
                  <c:v>3.56143474942763</c:v>
                </c:pt>
                <c:pt idx="5">
                  <c:v>2.77093596059113</c:v>
                </c:pt>
                <c:pt idx="6">
                  <c:v>2.52620942276115</c:v>
                </c:pt>
                <c:pt idx="7">
                  <c:v>2.36</c:v>
                </c:pt>
                <c:pt idx="8">
                  <c:v>3.00122027637611</c:v>
                </c:pt>
                <c:pt idx="9">
                  <c:v>2.31077781653296</c:v>
                </c:pt>
                <c:pt idx="10">
                  <c:v>3.16011235955056</c:v>
                </c:pt>
                <c:pt idx="11">
                  <c:v>2.42718446601942</c:v>
                </c:pt>
                <c:pt idx="12">
                  <c:v>2.48073471972976</c:v>
                </c:pt>
                <c:pt idx="13">
                  <c:v>2.45368666421298</c:v>
                </c:pt>
                <c:pt idx="14">
                  <c:v>1.34589502018843</c:v>
                </c:pt>
                <c:pt idx="15">
                  <c:v>2.91073030880003</c:v>
                </c:pt>
                <c:pt idx="16">
                  <c:v>3.27722329807836</c:v>
                </c:pt>
                <c:pt idx="17">
                  <c:v>3.51493848857645</c:v>
                </c:pt>
                <c:pt idx="18">
                  <c:v>3.06266037579671</c:v>
                </c:pt>
                <c:pt idx="19">
                  <c:v>2.61822067860005</c:v>
                </c:pt>
                <c:pt idx="20">
                  <c:v>2.44648318042813</c:v>
                </c:pt>
                <c:pt idx="21">
                  <c:v>2.65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5722624"/>
        <c:axId val="275724160"/>
      </c:barChart>
      <c:catAx>
        <c:axId val="27572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724160"/>
        <c:crosses val="autoZero"/>
        <c:auto val="1"/>
        <c:lblAlgn val="ctr"/>
        <c:lblOffset val="100"/>
        <c:noMultiLvlLbl val="0"/>
      </c:catAx>
      <c:valAx>
        <c:axId val="275724160"/>
        <c:scaling>
          <c:orientation val="minMax"/>
          <c:max val="7"/>
          <c:min val="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N° natimorti</a:t>
                </a:r>
                <a:endParaRPr/>
              </a:p>
            </c:rich>
          </c:tx>
          <c:layout>
            <c:manualLayout>
              <c:xMode val="edge"/>
              <c:yMode val="edge"/>
              <c:x val="0.052511906918265912"/>
              <c:y val="0.6056388603598494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722624"/>
        <c:crosses val="autoZero"/>
        <c:crossBetween val="between"/>
        <c:majorUnit val="1"/>
        <c:minorUnit val="0.20000000000000001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4589304551502"/>
          <c:y val="0.80869808665221365"/>
          <c:w val="0.18267943841254741"/>
          <c:h val="0.05797131880254149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Mortalità infantile e neontale - Anni 1997 - 2018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  <a:bevel/>
        </a:ln>
      </c:spPr>
    </c:title>
    <c:autoTitleDeleted val="0"/>
    <c:plotArea>
      <c:layout>
        <c:manualLayout>
          <c:layoutTarget val="inner"/>
          <c:xMode val="edge"/>
          <c:yMode val="edge"/>
          <c:x val="0.089068825910931265"/>
          <c:y val="0.14285751192933588"/>
          <c:w val="0.88663967611336358"/>
          <c:h val="0.65079533212253604"/>
        </c:manualLayout>
      </c:layout>
      <c:lineChart>
        <c:grouping val="standard"/>
        <c:varyColors val="0"/>
        <c:ser>
          <c:idx val="1"/>
          <c:order val="0"/>
          <c:tx>
            <c:strRef>
              <c:f xml:space="preserve">'Grafico 2  '!$B$4</c:f>
              <c:strCache>
                <c:ptCount val="1"/>
                <c:pt idx="0">
                  <c:v xml:space="preserve">Tasso di mortalità infantile</c:v>
                </c:pt>
              </c:strCache>
            </c:strRef>
          </c:tx>
          <c:marker>
            <c:symbol val="none"/>
          </c:marker>
          <c:cat>
            <c:numRef>
              <c:f xml:space="preserve">'Grafico 2  '!$A$9:$A$30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 xml:space="preserve">'Grafico 2  '!$B$9:$B$30</c:f>
              <c:numCache>
                <c:formatCode>#,##0.00</c:formatCode>
                <c:ptCount val="22"/>
                <c:pt idx="0">
                  <c:v>5.556</c:v>
                </c:pt>
                <c:pt idx="1">
                  <c:v>5.214</c:v>
                </c:pt>
                <c:pt idx="2">
                  <c:v>4.89</c:v>
                </c:pt>
                <c:pt idx="3">
                  <c:v>4.27</c:v>
                </c:pt>
                <c:pt idx="4">
                  <c:v>4.403</c:v>
                </c:pt>
                <c:pt idx="5">
                  <c:v>4.054</c:v>
                </c:pt>
                <c:pt idx="6">
                  <c:v>3.718</c:v>
                </c:pt>
                <c:pt idx="7">
                  <c:v>3.701</c:v>
                </c:pt>
                <c:pt idx="8">
                  <c:v>3.694</c:v>
                </c:pt>
                <c:pt idx="9">
                  <c:v>3.462</c:v>
                </c:pt>
                <c:pt idx="10">
                  <c:v>3.343</c:v>
                </c:pt>
                <c:pt idx="11">
                  <c:v>3.341</c:v>
                </c:pt>
                <c:pt idx="12">
                  <c:v>3.476</c:v>
                </c:pt>
                <c:pt idx="13">
                  <c:v>3.21</c:v>
                </c:pt>
                <c:pt idx="14">
                  <c:v>3.09</c:v>
                </c:pt>
                <c:pt idx="15">
                  <c:v>3.2</c:v>
                </c:pt>
                <c:pt idx="16">
                  <c:v>2.96</c:v>
                </c:pt>
                <c:pt idx="17">
                  <c:v>2.78</c:v>
                </c:pt>
                <c:pt idx="18">
                  <c:v>2.9</c:v>
                </c:pt>
                <c:pt idx="19">
                  <c:v>2.81</c:v>
                </c:pt>
                <c:pt idx="20">
                  <c:v>2.75</c:v>
                </c:pt>
                <c:pt idx="21">
                  <c:v>2.879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 xml:space="preserve">'Grafico 2  '!$C$4</c:f>
              <c:strCache>
                <c:ptCount val="1"/>
                <c:pt idx="0">
                  <c:v xml:space="preserve">Tasso di mortalità neonatale</c:v>
                </c:pt>
              </c:strCache>
            </c:strRef>
          </c:tx>
          <c:spPr bwMode="auto">
            <a:prstGeom prst="rect">
              <a:avLst/>
            </a:prstGeom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 xml:space="preserve">'Grafico 2  '!$A$9:$A$30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 xml:space="preserve">'Grafico 2  '!$C$9:$C$30</c:f>
              <c:numCache>
                <c:formatCode>#,##0.00</c:formatCode>
                <c:ptCount val="22"/>
                <c:pt idx="0">
                  <c:v>4.231</c:v>
                </c:pt>
                <c:pt idx="1">
                  <c:v>3.8850000000000002</c:v>
                </c:pt>
                <c:pt idx="2">
                  <c:v>3.601</c:v>
                </c:pt>
                <c:pt idx="3">
                  <c:v>3.1420000000000003</c:v>
                </c:pt>
                <c:pt idx="4">
                  <c:v>3.286</c:v>
                </c:pt>
                <c:pt idx="5">
                  <c:v>2.98</c:v>
                </c:pt>
                <c:pt idx="6">
                  <c:v>2.68</c:v>
                </c:pt>
                <c:pt idx="7">
                  <c:v>2.7060000000000004</c:v>
                </c:pt>
                <c:pt idx="8">
                  <c:v>2.681</c:v>
                </c:pt>
                <c:pt idx="9">
                  <c:v>2.528</c:v>
                </c:pt>
                <c:pt idx="10">
                  <c:v>2.381</c:v>
                </c:pt>
                <c:pt idx="11">
                  <c:v>2.413</c:v>
                </c:pt>
                <c:pt idx="12">
                  <c:v>2.542</c:v>
                </c:pt>
                <c:pt idx="13">
                  <c:v>2.33</c:v>
                </c:pt>
                <c:pt idx="14">
                  <c:v>2.21</c:v>
                </c:pt>
                <c:pt idx="15">
                  <c:v>2.29</c:v>
                </c:pt>
                <c:pt idx="16">
                  <c:v>2.19</c:v>
                </c:pt>
                <c:pt idx="17">
                  <c:v>2.01</c:v>
                </c:pt>
                <c:pt idx="18">
                  <c:v>2.01</c:v>
                </c:pt>
                <c:pt idx="19">
                  <c:v>2.02</c:v>
                </c:pt>
                <c:pt idx="20">
                  <c:v>1.97</c:v>
                </c:pt>
                <c:pt idx="21">
                  <c:v>2.04</c:v>
                </c:pt>
              </c:numCache>
            </c:numRef>
          </c:val>
          <c:smooth val="0"/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smooth val="0"/>
        <c:axId val="260016384"/>
        <c:axId val="260030464"/>
      </c:lineChart>
      <c:catAx>
        <c:axId val="2600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540000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0030464"/>
        <c:crosses val="autoZero"/>
        <c:auto val="1"/>
        <c:lblAlgn val="ctr"/>
        <c:lblOffset val="100"/>
        <c:noMultiLvlLbl val="0"/>
      </c:catAx>
      <c:valAx>
        <c:axId val="260030464"/>
        <c:scaling>
          <c:orientation val="minMax"/>
          <c:max val="9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.00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0016384"/>
        <c:crosses val="autoZero"/>
        <c:crossBetween val="between"/>
      </c:valAx>
      <c:spPr bwMode="auto">
        <a:prstGeom prst="rect">
          <a:avLst/>
        </a:prstGeom>
        <a:solidFill>
          <a:schemeClr val="bg1">
            <a:lumMod val="95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087044534412955413"/>
          <c:y val="0.91799191767695765"/>
          <c:w val="0.34139784946236557"/>
          <c:h val="0.082008210512147517"/>
        </c:manualLayout>
      </c:layout>
      <c:overlay val="0"/>
      <c:txPr>
        <a:bodyPr/>
        <a:lstStyle/>
        <a:p>
          <a:pPr>
            <a:defRPr sz="85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3" b="0.75000000000000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Codifica della causa di natimortalità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2018 - 2020</a:t>
            </a:r>
            <a:endParaRPr lang="it-IT"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9830408419704"/>
          <c:y val="0.20101831121359934"/>
          <c:w val="0.85492372173825049"/>
          <c:h val="0.54707515077118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20'!$I$4:$I$5</c:f>
              <c:strCache>
                <c:ptCount val="2"/>
                <c:pt idx="0">
                  <c:v>2018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20'!$A$6:$A$9</c:f>
              <c:strCache>
                <c:ptCount val="4"/>
                <c:pt idx="0">
                  <c:v xml:space="preserve">Scheda con causa di morte valida</c:v>
                </c:pt>
                <c:pt idx="1">
                  <c:v xml:space="preserve">Schede con causa di morte errata</c:v>
                </c:pt>
                <c:pt idx="2">
                  <c:v xml:space="preserve">Schede con causa di morte assente</c:v>
                </c:pt>
                <c:pt idx="3">
                  <c:v xml:space="preserve">Schede con causa di morte incompatibile con età/sesso</c:v>
                </c:pt>
              </c:strCache>
            </c:strRef>
          </c:cat>
          <c:val>
            <c:numRef>
              <c:f xml:space="preserve">'Grafico 20'!$I$6:$I$9</c:f>
              <c:numCache>
                <c:formatCode>0.0</c:formatCode>
                <c:ptCount val="4"/>
                <c:pt idx="0">
                  <c:v>41.89895470383275</c:v>
                </c:pt>
                <c:pt idx="1">
                  <c:v>4.9</c:v>
                </c:pt>
                <c:pt idx="2">
                  <c:v>34.7</c:v>
                </c:pt>
                <c:pt idx="3">
                  <c:v>18.554006968641115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20'!$J$4:$J$5</c:f>
              <c:strCache>
                <c:ptCount val="2"/>
                <c:pt idx="0">
                  <c:v>2019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20'!$A$6:$A$9</c:f>
              <c:strCache>
                <c:ptCount val="4"/>
                <c:pt idx="0">
                  <c:v xml:space="preserve">Scheda con causa di morte valida</c:v>
                </c:pt>
                <c:pt idx="1">
                  <c:v xml:space="preserve">Schede con causa di morte errata</c:v>
                </c:pt>
                <c:pt idx="2">
                  <c:v xml:space="preserve">Schede con causa di morte assente</c:v>
                </c:pt>
                <c:pt idx="3">
                  <c:v xml:space="preserve">Schede con causa di morte incompatibile con età/sesso</c:v>
                </c:pt>
              </c:strCache>
            </c:strRef>
          </c:cat>
          <c:val>
            <c:numRef>
              <c:f xml:space="preserve">'Grafico 20'!$J$6:$J$9</c:f>
              <c:numCache>
                <c:formatCode>0.0</c:formatCode>
                <c:ptCount val="4"/>
                <c:pt idx="0">
                  <c:v>41.0958904109589</c:v>
                </c:pt>
                <c:pt idx="1">
                  <c:v>4.748858447488584</c:v>
                </c:pt>
                <c:pt idx="2">
                  <c:v>33.6986301369863</c:v>
                </c:pt>
                <c:pt idx="3">
                  <c:v>20.456621004566212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20'!$K$4:$K$5</c:f>
              <c:strCache>
                <c:ptCount val="2"/>
                <c:pt idx="0">
                  <c:v>2020</c:v>
                </c:pt>
              </c:strCache>
            </c:strRef>
          </c:tx>
          <c:invertIfNegative val="0"/>
          <c:cat>
            <c:strRef>
              <c:f xml:space="preserve">'Grafico 20'!$A$6:$A$9</c:f>
              <c:strCache>
                <c:ptCount val="4"/>
                <c:pt idx="0">
                  <c:v xml:space="preserve">Scheda con causa di morte valida</c:v>
                </c:pt>
                <c:pt idx="1">
                  <c:v xml:space="preserve">Schede con causa di morte errata</c:v>
                </c:pt>
                <c:pt idx="2">
                  <c:v xml:space="preserve">Schede con causa di morte assente</c:v>
                </c:pt>
                <c:pt idx="3">
                  <c:v xml:space="preserve">Schede con causa di morte incompatibile con età/sesso</c:v>
                </c:pt>
              </c:strCache>
            </c:strRef>
          </c:cat>
          <c:val>
            <c:numRef>
              <c:f xml:space="preserve">'Grafico 20'!$K$6:$K$9</c:f>
              <c:numCache>
                <c:formatCode>0.0</c:formatCode>
                <c:ptCount val="4"/>
                <c:pt idx="0">
                  <c:v>42.9</c:v>
                </c:pt>
                <c:pt idx="1">
                  <c:v>4.6</c:v>
                </c:pt>
                <c:pt idx="2">
                  <c:v>33.5</c:v>
                </c:pt>
                <c:pt idx="3">
                  <c:v>19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5896960"/>
        <c:axId val="275902848"/>
      </c:barChart>
      <c:catAx>
        <c:axId val="2758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902848"/>
        <c:crosses val="autoZero"/>
        <c:auto val="1"/>
        <c:lblAlgn val="ctr"/>
        <c:lblOffset val="100"/>
        <c:noMultiLvlLbl val="0"/>
      </c:catAx>
      <c:valAx>
        <c:axId val="275902848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644789867587795"/>
              <c:y val="0.08148958479426711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589696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169329870035684"/>
          <c:y val="0.92366652641702229"/>
          <c:w val="0.3736330627065399"/>
          <c:h val="0.076333473582977707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Distribuzione dei parti con procreazione medicalmente assistita secondo la tipologia di tecnica utilizzata 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Anni 2018 – 2020</a:t>
            </a:r>
            <a:endParaRPr lang="it-IT"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33026853985"/>
          <c:y val="0.24173088057331654"/>
          <c:w val="0.87091642239267764"/>
          <c:h val="0.34351230397260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21'!$F$4:$F$5</c:f>
              <c:strCache>
                <c:ptCount val="2"/>
                <c:pt idx="0">
                  <c:v>2018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21'!$B$6:$B$11</c:f>
              <c:strCache>
                <c:ptCount val="6"/>
                <c:pt idx="0">
                  <c:v xml:space="preserve">Fecondazione in vitro e trasferimento embrioni nell'utero (FIVET)</c:v>
                </c:pt>
                <c:pt idx="1">
                  <c:v xml:space="preserve">Fecondaz. vitro tramite iniezione spermatozoo in citoplasma (ICSI)</c:v>
                </c:pt>
                <c:pt idx="2">
                  <c:v xml:space="preserve">Solo trattamento farmacologico per induzione dell'ovulazione</c:v>
                </c:pt>
                <c:pt idx="3">
                  <c:v xml:space="preserve">Trasf. gameti nelle tube di falloppio sen. Laparoscopica (GIFT)</c:v>
                </c:pt>
                <c:pt idx="4">
                  <c:v xml:space="preserve">Trasf. gameti maschili in cavità uterina (IUI)</c:v>
                </c:pt>
                <c:pt idx="5">
                  <c:v xml:space="preserve">Altre tecniche</c:v>
                </c:pt>
              </c:strCache>
            </c:strRef>
          </c:cat>
          <c:val>
            <c:numRef>
              <c:f xml:space="preserve">'Grafico 21'!$F$6:$F$11</c:f>
              <c:numCache>
                <c:formatCode>0.0</c:formatCode>
                <c:ptCount val="6"/>
                <c:pt idx="0">
                  <c:v>0.43769272628333034</c:v>
                </c:pt>
                <c:pt idx="1">
                  <c:v>0.35488844549247234</c:v>
                </c:pt>
                <c:pt idx="2">
                  <c:v>0.04208235080718302</c:v>
                </c:pt>
                <c:pt idx="3">
                  <c:v>0.00643932523127154</c:v>
                </c:pt>
                <c:pt idx="4">
                  <c:v>0.058044621803011065</c:v>
                </c:pt>
                <c:pt idx="5">
                  <c:v>0.10085253038273173</c:v>
                </c:pt>
              </c:numCache>
            </c:numRef>
          </c:val>
        </c:ser>
        <c:ser>
          <c:idx val="2"/>
          <c:order val="1"/>
          <c:tx>
            <c:strRef>
              <c:f xml:space="preserve">'Grafico 21'!$G$4:$G$5</c:f>
              <c:strCache>
                <c:ptCount val="2"/>
                <c:pt idx="0">
                  <c:v>2019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21'!$B$6:$B$11</c:f>
              <c:strCache>
                <c:ptCount val="6"/>
                <c:pt idx="0">
                  <c:v xml:space="preserve">Fecondazione in vitro e trasferimento embrioni nell'utero (FIVET)</c:v>
                </c:pt>
                <c:pt idx="1">
                  <c:v xml:space="preserve">Fecondaz. vitro tramite iniezione spermatozoo in citoplasma (ICSI)</c:v>
                </c:pt>
                <c:pt idx="2">
                  <c:v xml:space="preserve">Solo trattamento farmacologico per induzione dell'ovulazione</c:v>
                </c:pt>
                <c:pt idx="3">
                  <c:v xml:space="preserve">Trasf. gameti nelle tube di falloppio sen. Laparoscopica (GIFT)</c:v>
                </c:pt>
                <c:pt idx="4">
                  <c:v xml:space="preserve">Trasf. gameti maschili in cavità uterina (IUI)</c:v>
                </c:pt>
                <c:pt idx="5">
                  <c:v xml:space="preserve">Altre tecniche</c:v>
                </c:pt>
              </c:strCache>
            </c:strRef>
          </c:cat>
          <c:val>
            <c:numRef>
              <c:f xml:space="preserve">'Grafico 21'!$G$6:$G$11</c:f>
              <c:numCache>
                <c:formatCode>0.0</c:formatCode>
                <c:ptCount val="6"/>
                <c:pt idx="0">
                  <c:v>0.4122083431534292</c:v>
                </c:pt>
                <c:pt idx="1">
                  <c:v>0.3277555188938644</c:v>
                </c:pt>
                <c:pt idx="2">
                  <c:v>0.09835807997486055</c:v>
                </c:pt>
                <c:pt idx="3">
                  <c:v>0.005734935972975096</c:v>
                </c:pt>
                <c:pt idx="4">
                  <c:v>0.058292088930787966</c:v>
                </c:pt>
                <c:pt idx="5">
                  <c:v>0.09765103307408281</c:v>
                </c:pt>
              </c:numCache>
            </c:numRef>
          </c:val>
        </c:ser>
        <c:ser>
          <c:idx val="1"/>
          <c:order val="2"/>
          <c:tx>
            <c:strRef>
              <c:f xml:space="preserve">'Grafico 21'!$H$4:$H$5</c:f>
              <c:strCache>
                <c:ptCount val="2"/>
                <c:pt idx="0">
                  <c:v>2020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21'!$B$6:$B$11</c:f>
              <c:strCache>
                <c:ptCount val="6"/>
                <c:pt idx="0">
                  <c:v xml:space="preserve">Fecondazione in vitro e trasferimento embrioni nell'utero (FIVET)</c:v>
                </c:pt>
                <c:pt idx="1">
                  <c:v xml:space="preserve">Fecondaz. vitro tramite iniezione spermatozoo in citoplasma (ICSI)</c:v>
                </c:pt>
                <c:pt idx="2">
                  <c:v xml:space="preserve">Solo trattamento farmacologico per induzione dell'ovulazione</c:v>
                </c:pt>
                <c:pt idx="3">
                  <c:v xml:space="preserve">Trasf. gameti nelle tube di falloppio sen. Laparoscopica (GIFT)</c:v>
                </c:pt>
                <c:pt idx="4">
                  <c:v xml:space="preserve">Trasf. gameti maschili in cavità uterina (IUI)</c:v>
                </c:pt>
                <c:pt idx="5">
                  <c:v xml:space="preserve">Altre tecniche</c:v>
                </c:pt>
              </c:strCache>
            </c:strRef>
          </c:cat>
          <c:val>
            <c:numRef>
              <c:f xml:space="preserve">'Grafico 21'!$H$6:$H$11</c:f>
              <c:numCache>
                <c:formatCode>0.0</c:formatCode>
                <c:ptCount val="6"/>
                <c:pt idx="0">
                  <c:v>0.403949311980098</c:v>
                </c:pt>
                <c:pt idx="1">
                  <c:v>0.3075487833320376</c:v>
                </c:pt>
                <c:pt idx="2">
                  <c:v>0.137293010961673</c:v>
                </c:pt>
                <c:pt idx="3">
                  <c:v>0.004275829899712353</c:v>
                </c:pt>
                <c:pt idx="4">
                  <c:v>0.04858897613309492</c:v>
                </c:pt>
                <c:pt idx="5">
                  <c:v>0.09834408769338412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76313600"/>
        <c:axId val="276315136"/>
      </c:barChart>
      <c:catAx>
        <c:axId val="2763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315136"/>
        <c:crosses val="autoZero"/>
        <c:auto val="1"/>
        <c:lblAlgn val="ctr"/>
        <c:lblOffset val="100"/>
        <c:noMultiLvlLbl val="0"/>
      </c:catAx>
      <c:valAx>
        <c:axId val="276315136"/>
        <c:scaling>
          <c:orientation val="minMax"/>
          <c:min val="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37037037037037056"/>
              <c:y val="0.13939478939178404"/>
            </c:manualLayout>
          </c:layout>
          <c:overlay val="0"/>
        </c:title>
        <c:numFmt formatCode="0.00%" sourceLinked="0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7631360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725558814952082"/>
          <c:y val="0.92366652641702229"/>
          <c:w val="0.22058857838848667"/>
          <c:h val="0.055979910908084629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400" b="0"/>
              <a:t>Distribuzione dei parti e incidenza dei cesarei per classe di Robson - Anno 2020</a:t>
            </a:r>
            <a:endParaRPr lang="it-IT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22-23'!$D$4</c:f>
              <c:strCache>
                <c:ptCount val="1"/>
                <c:pt idx="0">
                  <c:v xml:space="preserve">% Parti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>
              <a:noFill/>
            </a:ln>
          </c:spPr>
          <c:invertIfNegative val="0"/>
          <c:dLbls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  <a:bevel/>
              </a:ln>
            </c:spPr>
            <c:txPr>
              <a:bodyPr rot="0" spcFirstLastPara="true" vertOverflow="ellipsis" vert="horz" wrap="square" lIns="38100" tIns="19050" rIns="38100" bIns="19050" anchor="ctr" anchorCtr="true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Lbls>
          <c:cat>
            <c:strRef>
              <c:f xml:space="preserve">'Grafico 22-23'!$A$5:$A$16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22-23'!$D$5:$D$16</c:f>
              <c:numCache>
                <c:formatCode>0.0</c:formatCode>
                <c:ptCount val="12"/>
                <c:pt idx="0">
                  <c:v>26.118126753325527</c:v>
                </c:pt>
                <c:pt idx="1">
                  <c:v>14.124607914992321</c:v>
                </c:pt>
                <c:pt idx="2">
                  <c:v>3.8350617367154434</c:v>
                </c:pt>
                <c:pt idx="3">
                  <c:v>24.38494955196302</c:v>
                </c:pt>
                <c:pt idx="4">
                  <c:v>7.355893841492351</c:v>
                </c:pt>
                <c:pt idx="5">
                  <c:v>1.2218169156073</c:v>
                </c:pt>
                <c:pt idx="6">
                  <c:v>12.608218270248717</c:v>
                </c:pt>
                <c:pt idx="7">
                  <c:v>2.200449862261274</c:v>
                </c:pt>
                <c:pt idx="8">
                  <c:v>1.266466166258084</c:v>
                </c:pt>
                <c:pt idx="9">
                  <c:v>1.5874353077288135</c:v>
                </c:pt>
                <c:pt idx="10">
                  <c:v>0.4678342866931192</c:v>
                </c:pt>
                <c:pt idx="11">
                  <c:v>4.829139392714028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00"/>
        <c:overlap val="100"/>
        <c:axId val="291202560"/>
        <c:axId val="291204096"/>
      </c:barChart>
      <c:lineChart>
        <c:grouping val="stacked"/>
        <c:varyColors val="0"/>
        <c:ser>
          <c:idx val="1"/>
          <c:order val="1"/>
          <c:tx>
            <c:strRef>
              <c:f xml:space="preserve">'Grafico 22-23'!$F$4</c:f>
              <c:strCache>
                <c:ptCount val="1"/>
                <c:pt idx="0">
                  <c:v xml:space="preserve">Incidenza Cesarei (%) </c:v>
                </c:pt>
              </c:strCache>
            </c:strRef>
          </c:tx>
          <c:spPr bwMode="auto">
            <a:prstGeom prst="rect">
              <a:avLst/>
            </a:prstGeom>
            <a:ln w="28575" cap="rnd">
              <a:noFill/>
              <a:round/>
            </a:ln>
          </c:spPr>
          <c:marker>
            <c:symbol val="diamond"/>
            <c:size val="8"/>
            <c:spPr bwMode="auto">
              <a:prstGeom prst="rect">
                <a:avLst/>
              </a:prstGeom>
              <a:solidFill>
                <a:srgbClr val="972828"/>
              </a:solidFill>
              <a:ln w="9525">
                <a:solidFill>
                  <a:schemeClr val="accent2"/>
                </a:solidFill>
              </a:ln>
            </c:spPr>
          </c:marker>
          <c:dLbls>
            <c:dLblPos val="r"/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  <a:miter/>
              </a:ln>
            </c:spPr>
            <c:txPr>
              <a:bodyPr rot="0" spcFirstLastPara="true" vertOverflow="ellipsis" vert="horz" wrap="square" lIns="38100" tIns="19050" rIns="38100" bIns="19050" anchor="ctr" anchorCtr="true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Lbls>
          <c:cat>
            <c:strRef>
              <c:f xml:space="preserve">'Grafico 22-23'!$A$5:$A$16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22-23'!$F$5:$F$16</c:f>
              <c:numCache>
                <c:formatCode>0.0</c:formatCode>
                <c:ptCount val="12"/>
                <c:pt idx="0">
                  <c:v>12.719199217280048</c:v>
                </c:pt>
                <c:pt idx="1">
                  <c:v>26.92697667945685</c:v>
                </c:pt>
                <c:pt idx="2">
                  <c:v>100</c:v>
                </c:pt>
                <c:pt idx="3">
                  <c:v>2.4793578774024896</c:v>
                </c:pt>
                <c:pt idx="4">
                  <c:v>6.799007444168735</c:v>
                </c:pt>
                <c:pt idx="5">
                  <c:v>100</c:v>
                </c:pt>
                <c:pt idx="6">
                  <c:v>84.34263569344529</c:v>
                </c:pt>
                <c:pt idx="7">
                  <c:v>93.59367023991832</c:v>
                </c:pt>
                <c:pt idx="8">
                  <c:v>89.46784922394679</c:v>
                </c:pt>
                <c:pt idx="9">
                  <c:v>82.68176189633823</c:v>
                </c:pt>
                <c:pt idx="10">
                  <c:v>69.5078031212485</c:v>
                </c:pt>
                <c:pt idx="11">
                  <c:v>42.79234750247136</c:v>
                </c:pt>
              </c:numCache>
            </c:numRef>
          </c:val>
          <c:smooth val="0"/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marker val="1"/>
        <c:smooth val="0"/>
        <c:axId val="291211520"/>
        <c:axId val="291209984"/>
      </c:lineChart>
      <c:catAx>
        <c:axId val="29120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04096"/>
        <c:crosses val="autoZero"/>
        <c:auto val="1"/>
        <c:lblAlgn val="ctr"/>
        <c:lblOffset val="100"/>
        <c:noMultiLvlLbl val="0"/>
      </c:catAx>
      <c:valAx>
        <c:axId val="291204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 bwMode="auto"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02560"/>
        <c:crosses val="autoZero"/>
        <c:crossBetween val="between"/>
      </c:valAx>
      <c:valAx>
        <c:axId val="2912099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 bwMode="auto"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211520"/>
        <c:crosses val="max"/>
        <c:crossBetween val="between"/>
      </c:valAx>
      <c:catAx>
        <c:axId val="29121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1209984"/>
        <c:crosses val="autoZero"/>
        <c:auto val="1"/>
        <c:lblAlgn val="ctr"/>
        <c:lblOffset val="100"/>
        <c:noMultiLvlLbl val="0"/>
      </c:catAx>
      <c:spPr bwMode="auto">
        <a:prstGeom prst="rect">
          <a:avLst/>
        </a:prstGeom>
        <a:noFill/>
        <a:ln>
          <a:noFill/>
        </a:ln>
      </c:spPr>
    </c:plotArea>
    <c:legend>
      <c:legendPos val="b"/>
      <c:layout/>
      <c:overlay val="0"/>
      <c:spPr bwMode="auto">
        <a:prstGeom prst="rect">
          <a:avLst/>
        </a:prstGeom>
        <a:noFill/>
        <a:ln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 bwMode="auto">
    <a:xfrm>
      <a:off x="0" y="0"/>
      <a:ext cx="0" cy="0"/>
    </a:xfrm>
    <a:prstGeom prst="rect">
      <a:avLst/>
    </a:prstGeom>
    <a:noFill/>
    <a:ln w="9525" cap="flat" cmpd="sng" algn="ctr">
      <a:solidFill>
        <a:schemeClr val="bg2"/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l="0.70000000000000062" r="0.70000000000000062" t="0.75000000000000167" b="0.7500000000000016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percentuale dei cesarei per classe di Robson  - Anno 2020  </a:t>
            </a:r>
            <a:endParaRPr/>
          </a:p>
        </c:rich>
      </c:tx>
      <c:layout>
        <c:manualLayout>
          <c:xMode val="edge"/>
          <c:yMode val="edge"/>
          <c:x val="0.17222538435038803"/>
          <c:y val="0.019006967233174091"/>
        </c:manualLayout>
      </c:layout>
      <c:overlay val="1"/>
      <c:spPr bwMode="auto">
        <a:prstGeom prst="rect">
          <a:avLst/>
        </a:prstGeom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22-23'!$D$4</c:f>
              <c:strCache>
                <c:ptCount val="1"/>
                <c:pt idx="0">
                  <c:v xml:space="preserve">% Parti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0"/>
              <c:delete val="1"/>
              <c:layout/>
            </c:dLbl>
            <c:dLbl>
              <c:idx val="11"/>
              <c:layout>
                <c:manualLayout>
                  <c:x val="-0.030527644977531881"/>
                  <c:y val="0.058867700636883624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0" spcFirstLastPara="true" vertOverflow="ellipsis" vert="horz" wrap="square" lIns="38100" tIns="19050" rIns="38100" bIns="19050" anchor="ctr" anchorCtr="true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Lbls>
          <c:cat>
            <c:strRef>
              <c:f xml:space="preserve">'Grafico 22-23'!$A$5:$A$16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22-23'!$D$5:$D$16</c:f>
              <c:numCache>
                <c:formatCode>0.0</c:formatCode>
                <c:ptCount val="12"/>
                <c:pt idx="0">
                  <c:v>26.118126753325527</c:v>
                </c:pt>
                <c:pt idx="1">
                  <c:v>14.124607914992321</c:v>
                </c:pt>
                <c:pt idx="2">
                  <c:v>3.8350617367154434</c:v>
                </c:pt>
                <c:pt idx="3">
                  <c:v>24.38494955196302</c:v>
                </c:pt>
                <c:pt idx="4">
                  <c:v>7.355893841492351</c:v>
                </c:pt>
                <c:pt idx="5">
                  <c:v>1.2218169156073</c:v>
                </c:pt>
                <c:pt idx="6">
                  <c:v>12.608218270248717</c:v>
                </c:pt>
                <c:pt idx="7">
                  <c:v>2.200449862261274</c:v>
                </c:pt>
                <c:pt idx="8">
                  <c:v>1.266466166258084</c:v>
                </c:pt>
                <c:pt idx="9">
                  <c:v>1.5874353077288135</c:v>
                </c:pt>
                <c:pt idx="10">
                  <c:v>0.4678342866931192</c:v>
                </c:pt>
                <c:pt idx="11">
                  <c:v>4.829139392714028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94429824"/>
        <c:axId val="294431360"/>
      </c:barChart>
      <c:barChart>
        <c:barDir val="col"/>
        <c:grouping val="clustered"/>
        <c:varyColors val="0"/>
        <c:ser>
          <c:idx val="1"/>
          <c:order val="1"/>
          <c:tx>
            <c:strRef>
              <c:f xml:space="preserve">'Grafico 22-23'!$E$4</c:f>
              <c:strCache>
                <c:ptCount val="1"/>
                <c:pt idx="0">
                  <c:v xml:space="preserve">% Cesarei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dLbls>
            <c:dLbl>
              <c:idx val="0"/>
              <c:dLblPos val="ctr"/>
              <c:layout>
                <c:manualLayout>
                  <c:x val="0.026342361771632732"/>
                  <c:y val="-0.003371211236379779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dLblPos val="ctr"/>
              <c:layout>
                <c:manualLayout>
                  <c:x val="0.031281554603813891"/>
                  <c:y val="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dLblPos val="ctr"/>
              <c:layout>
                <c:manualLayout>
                  <c:x val="0.032927952214540916"/>
                  <c:y val="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dLblPos val="ctr"/>
              <c:layout>
                <c:manualLayout>
                  <c:x val="0.032927952214540916"/>
                  <c:y val="-0.00674242247275956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dLblPos val="ctr"/>
              <c:layout>
                <c:manualLayout>
                  <c:x val="0.031281554603813891"/>
                  <c:y val="-0.006742422472759564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dLblPos val="ctr"/>
              <c:layout>
                <c:manualLayout>
                  <c:x val="0.031281554603813891"/>
                  <c:y val="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dLblPos val="outEnd"/>
              <c:layout>
                <c:manualLayout>
                  <c:x val="0.044083665230277506"/>
                  <c:y val="0.082998289209040899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7"/>
              <c:dLblPos val="outEnd"/>
              <c:layout>
                <c:manualLayout>
                  <c:x val="0.03283664673197801"/>
                  <c:y val="0.03487888888888889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8"/>
              <c:dLblPos val="outEnd"/>
              <c:layout>
                <c:manualLayout>
                  <c:x val="0.034478479068576796"/>
                  <c:y val="0.012484722222222223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9"/>
              <c:dLblPos val="ctr"/>
              <c:layout>
                <c:manualLayout>
                  <c:x val="0.031281554603813891"/>
                  <c:y val="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0"/>
              <c:dLblPos val="outEnd"/>
              <c:layout>
                <c:manualLayout>
                  <c:x val="0.0043643796821052506"/>
                  <c:y val="0.00036525879222508483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1"/>
              <c:dLblPos val="outEnd"/>
              <c:layout>
                <c:manualLayout>
                  <c:x val="-0.029813477733859409"/>
                  <c:y val="0.002221058258937538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Pos val="ctr"/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0" spcFirstLastPara="true" vertOverflow="ellipsis" vert="horz" wrap="square" lIns="38100" tIns="19050" rIns="38100" bIns="19050" anchor="ctr" anchorCtr="true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Lbls>
          <c:cat>
            <c:strRef>
              <c:f xml:space="preserve">'Grafico 22-23'!$A$5:$A$16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22-23'!$E$5:$E$16</c:f>
              <c:numCache>
                <c:formatCode>0.0</c:formatCode>
                <c:ptCount val="12"/>
                <c:pt idx="0">
                  <c:v>3.322016573577191</c:v>
                </c:pt>
                <c:pt idx="1">
                  <c:v>3.8033298793346977</c:v>
                </c:pt>
                <c:pt idx="2">
                  <c:v>3.8350617367154434</c:v>
                </c:pt>
                <c:pt idx="3">
                  <c:v>0.6045901676172184</c:v>
                </c:pt>
                <c:pt idx="4">
                  <c:v>0.5001277698682145</c:v>
                </c:pt>
                <c:pt idx="5">
                  <c:v>1.2218169156073</c:v>
                </c:pt>
                <c:pt idx="6">
                  <c:v>10.634103603110285</c:v>
                </c:pt>
                <c:pt idx="7">
                  <c:v>2.059481787879554</c:v>
                </c:pt>
                <c:pt idx="8">
                  <c:v>1.1330800401000818</c:v>
                </c:pt>
                <c:pt idx="9">
                  <c:v>1.3125194813947414</c:v>
                </c:pt>
                <c:pt idx="10">
                  <c:v>0.3251813349283506</c:v>
                </c:pt>
                <c:pt idx="11">
                  <c:v>2.0665021103089223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500"/>
        <c:overlap val="100"/>
        <c:axId val="294127488"/>
        <c:axId val="294125952"/>
      </c:barChart>
      <c:catAx>
        <c:axId val="2944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431360"/>
        <c:crosses val="autoZero"/>
        <c:auto val="1"/>
        <c:lblAlgn val="ctr"/>
        <c:lblOffset val="100"/>
        <c:noMultiLvlLbl val="0"/>
      </c:catAx>
      <c:valAx>
        <c:axId val="294431360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noFill/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 bwMode="auto"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429824"/>
        <c:crosses val="autoZero"/>
        <c:crossBetween val="between"/>
      </c:valAx>
      <c:valAx>
        <c:axId val="294125952"/>
        <c:scaling>
          <c:orientation val="minMax"/>
          <c:max val="35"/>
        </c:scaling>
        <c:delete val="0"/>
        <c:axPos val="r"/>
        <c:numFmt formatCode="0" sourceLinked="0"/>
        <c:majorTickMark val="out"/>
        <c:minorTickMark val="none"/>
        <c:tickLblPos val="nextTo"/>
        <c:spPr bwMode="auto">
          <a:prstGeom prst="rect">
            <a:avLst/>
          </a:prstGeom>
          <a:noFill/>
          <a:ln>
            <a:solidFill>
              <a:schemeClr val="bg1">
                <a:lumMod val="75000"/>
              </a:schemeClr>
            </a:solidFill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4127488"/>
        <c:crosses val="max"/>
        <c:crossBetween val="between"/>
      </c:valAx>
      <c:catAx>
        <c:axId val="294127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94125952"/>
        <c:crosses val="autoZero"/>
        <c:auto val="1"/>
        <c:lblAlgn val="ctr"/>
        <c:lblOffset val="100"/>
        <c:noMultiLvlLbl val="0"/>
      </c:catAx>
      <c:spPr bwMode="auto">
        <a:prstGeom prst="rect">
          <a:avLst/>
        </a:prstGeom>
        <a:noFill/>
        <a:ln>
          <a:noFill/>
        </a:ln>
      </c:spPr>
    </c:plotArea>
    <c:legend>
      <c:legendPos val="b"/>
      <c:layout/>
      <c:overlay val="0"/>
      <c:spPr bwMode="auto">
        <a:prstGeom prst="rect">
          <a:avLst/>
        </a:prstGeom>
        <a:noFill/>
        <a:ln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l="0.70000000000000062" r="0.70000000000000062" t="0.75000000000000167" b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Boxplot Incidenza dei parti cesarei rispetto ai parti  per classe di Robson e per Regione – Anno 2020</a:t>
            </a:r>
            <a:endParaRPr/>
          </a:p>
        </c:rich>
      </c:tx>
      <c:layout>
        <c:manualLayout>
          <c:xMode val="edge"/>
          <c:yMode val="edge"/>
          <c:x val="0.10628765947030677"/>
          <c:y val="0"/>
        </c:manualLayout>
      </c:layout>
      <c:overlay val="0"/>
      <c:spPr bwMode="auto">
        <a:prstGeom prst="rect">
          <a:avLst/>
        </a:prstGeom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8147394236892104"/>
          <c:y val="0.11305258105436342"/>
          <c:w val="0.92977111453164363"/>
          <c:h val="0.79179030052303279"/>
        </c:manualLayout>
      </c:layout>
      <c:lineChart>
        <c:grouping val="standard"/>
        <c:varyColors val="0"/>
        <c:ser>
          <c:idx val="0"/>
          <c:order val="0"/>
          <c:tx>
            <c:strRef>
              <c:f xml:space="preserve">'Grafico 24'!$A$30</c:f>
              <c:strCache>
                <c:ptCount val="1"/>
                <c:pt idx="0">
                  <c:v>Q1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 xml:space="preserve">'Grafico 24'!$C$29:$N$29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24'!$C$30:$N$30</c:f>
              <c:numCache>
                <c:formatCode xml:space="preserve">_-* #,##0.0_-;\-* #,##0.0_-;_-* "-"??_-;_-@_-</c:formatCode>
                <c:ptCount val="12"/>
                <c:pt idx="0">
                  <c:v>7.647447390050035</c:v>
                </c:pt>
                <c:pt idx="1">
                  <c:v>20.958998808865616</c:v>
                </c:pt>
                <c:pt idx="2">
                  <c:v>100</c:v>
                </c:pt>
                <c:pt idx="3">
                  <c:v>1.4676473145557676</c:v>
                </c:pt>
                <c:pt idx="4">
                  <c:v>4.894077811917337</c:v>
                </c:pt>
                <c:pt idx="5">
                  <c:v>100</c:v>
                </c:pt>
                <c:pt idx="6">
                  <c:v>72.74318254280837</c:v>
                </c:pt>
                <c:pt idx="7">
                  <c:v>92.14160839160839</c:v>
                </c:pt>
                <c:pt idx="8">
                  <c:v>84.94052676295667</c:v>
                </c:pt>
                <c:pt idx="9">
                  <c:v>75.57461873638344</c:v>
                </c:pt>
                <c:pt idx="10">
                  <c:v>57.041540020263426</c:v>
                </c:pt>
                <c:pt idx="11">
                  <c:v>32.32015905530787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 xml:space="preserve">'Grafico 24'!$A$31</c:f>
              <c:strCache>
                <c:ptCount val="1"/>
                <c:pt idx="0">
                  <c:v>MIN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 xml:space="preserve">'Grafico 24'!$C$29:$N$29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24'!$C$31:$N$31</c:f>
              <c:numCache>
                <c:formatCode xml:space="preserve">_-* #,##0.0_-;\-* #,##0.0_-;_-* "-"??_-;_-@_-</c:formatCode>
                <c:ptCount val="12"/>
                <c:pt idx="0">
                  <c:v>6.006322444678609</c:v>
                </c:pt>
                <c:pt idx="1">
                  <c:v>18.331226295828067</c:v>
                </c:pt>
                <c:pt idx="2">
                  <c:v>100</c:v>
                </c:pt>
                <c:pt idx="3">
                  <c:v>0.4659832246039142</c:v>
                </c:pt>
                <c:pt idx="4">
                  <c:v>2.4193548387096775</c:v>
                </c:pt>
                <c:pt idx="5">
                  <c:v>100</c:v>
                </c:pt>
                <c:pt idx="6">
                  <c:v>54.502369668246445</c:v>
                </c:pt>
                <c:pt idx="7">
                  <c:v>70.58823529411765</c:v>
                </c:pt>
                <c:pt idx="8">
                  <c:v>72.58064516129032</c:v>
                </c:pt>
                <c:pt idx="9">
                  <c:v>63.323782234957015</c:v>
                </c:pt>
                <c:pt idx="10">
                  <c:v>40</c:v>
                </c:pt>
                <c:pt idx="11">
                  <c:v>19.230769230769234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 xml:space="preserve">'Grafico 24'!$A$32</c:f>
              <c:strCache>
                <c:ptCount val="1"/>
                <c:pt idx="0">
                  <c:v>MEDIANA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</c:spPr>
          <c:marker>
            <c:symbol val="diamond"/>
            <c:size val="6"/>
            <c:spPr bwMode="auto">
              <a:prstGeom prst="rect">
                <a:avLst/>
              </a:prstGeom>
              <a:solidFill>
                <a:schemeClr val="accent1">
                  <a:alpha val="99000"/>
                </a:schemeClr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0.010938399477454558"/>
                  <c:y val="-0.002094356188311407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1"/>
              <c:layout>
                <c:manualLayout>
                  <c:x val="0.012305699412136401"/>
                  <c:y val="0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2"/>
              <c:layout>
                <c:manualLayout>
                  <c:x val="0.013672999346818308"/>
                  <c:y val="-0.0083774247532454812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3"/>
              <c:layout>
                <c:manualLayout>
                  <c:x val="0.013672999346818308"/>
                  <c:y val="-7.6792173128346757e-17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4"/>
              <c:layout>
                <c:manualLayout>
                  <c:x val="0.010938399477454558"/>
                  <c:y val="-0.0020943561883113308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5"/>
              <c:layout>
                <c:manualLayout>
                  <c:x val="0.015040299281500061"/>
                  <c:y val="-0.01256613712986790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6"/>
              <c:layout>
                <c:manualLayout>
                  <c:x val="0.013672999346818308"/>
                  <c:y val="-0.0041887123766226496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7"/>
              <c:layout>
                <c:manualLayout>
                  <c:x val="0.015040299281499933"/>
                  <c:y val="-0.016754849506490525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8"/>
              <c:layout>
                <c:manualLayout>
                  <c:x val="0.016407599216181987"/>
                  <c:y val="-0.01256613712986790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dLbl>
              <c:idx val="9"/>
              <c:layout>
                <c:manualLayout>
                  <c:x val="0.010938399477454558"/>
                  <c:y val="-0.014660493318179221"/>
                </c:manualLayout>
              </c:layout>
              <c:showBubbleSize val="0"/>
              <c:showCatName val="0"/>
              <c:showLegendKey val="0"/>
              <c:showPercent val="0"/>
              <c:showSerName val="0"/>
              <c:showVal val="1"/>
            </c:dLbl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</c:spPr>
            <c:txPr>
              <a:bodyPr rot="0" spcFirstLastPara="true" vertOverflow="ellipsis" vert="horz" wrap="square" lIns="38100" tIns="19050" rIns="38100" bIns="19050" anchor="ctr" anchorCtr="true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Lbls>
          <c:cat>
            <c:strRef>
              <c:f xml:space="preserve">'Grafico 24'!$C$29:$N$29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24'!$C$32:$N$32</c:f>
              <c:numCache>
                <c:formatCode xml:space="preserve">_-* #,##0.0_-;\-* #,##0.0_-;_-* "-"??_-;_-@_-</c:formatCode>
                <c:ptCount val="12"/>
                <c:pt idx="0">
                  <c:v>10.974601634417274</c:v>
                </c:pt>
                <c:pt idx="1">
                  <c:v>25.431947680638604</c:v>
                </c:pt>
                <c:pt idx="2">
                  <c:v>100</c:v>
                </c:pt>
                <c:pt idx="3">
                  <c:v>2.0260623051386952</c:v>
                </c:pt>
                <c:pt idx="4">
                  <c:v>6.238579219491465</c:v>
                </c:pt>
                <c:pt idx="5">
                  <c:v>100</c:v>
                </c:pt>
                <c:pt idx="6">
                  <c:v>77.5252420490049</c:v>
                </c:pt>
                <c:pt idx="7">
                  <c:v>96.85506334800971</c:v>
                </c:pt>
                <c:pt idx="8">
                  <c:v>93.23288995663893</c:v>
                </c:pt>
                <c:pt idx="9">
                  <c:v>84.81549226257874</c:v>
                </c:pt>
                <c:pt idx="10">
                  <c:v>63.682432432432435</c:v>
                </c:pt>
                <c:pt idx="11">
                  <c:v>43.18414739244869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 xml:space="preserve">'Grafico 24'!$A$33</c:f>
              <c:strCache>
                <c:ptCount val="1"/>
                <c:pt idx="0">
                  <c:v>MAX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 xml:space="preserve">'Grafico 24'!$C$29:$N$29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24'!$C$33:$N$33</c:f>
              <c:numCache>
                <c:formatCode xml:space="preserve">_-* #,##0.0_-;\-* #,##0.0_-;_-* "-"??_-;_-@_-</c:formatCode>
                <c:ptCount val="12"/>
                <c:pt idx="0">
                  <c:v>24.83519974585021</c:v>
                </c:pt>
                <c:pt idx="1">
                  <c:v>48.42047930283224</c:v>
                </c:pt>
                <c:pt idx="2">
                  <c:v>100</c:v>
                </c:pt>
                <c:pt idx="3">
                  <c:v>4.989434139469359</c:v>
                </c:pt>
                <c:pt idx="4">
                  <c:v>32.47978436657682</c:v>
                </c:pt>
                <c:pt idx="5">
                  <c:v>100</c:v>
                </c:pt>
                <c:pt idx="6">
                  <c:v>97.43589743589743</c:v>
                </c:pt>
                <c:pt idx="7">
                  <c:v>100</c:v>
                </c:pt>
                <c:pt idx="8">
                  <c:v>100</c:v>
                </c:pt>
                <c:pt idx="9">
                  <c:v>97.95918367346938</c:v>
                </c:pt>
                <c:pt idx="10">
                  <c:v>89.22413793103449</c:v>
                </c:pt>
                <c:pt idx="11">
                  <c:v>57.78914240755311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 xml:space="preserve">'Grafico 24'!$A$34</c:f>
              <c:strCache>
                <c:ptCount val="1"/>
                <c:pt idx="0">
                  <c:v>Q3</c:v>
                </c:pt>
              </c:strCache>
            </c:strRef>
          </c:tx>
          <c:spPr bwMode="auto">
            <a:prstGeom prst="rect">
              <a:avLst/>
            </a:prstGeom>
            <a:ln w="25400" cap="rnd">
              <a:noFill/>
              <a:round/>
            </a:ln>
          </c:spPr>
          <c:marker>
            <c:symbol val="none"/>
          </c:marker>
          <c:cat>
            <c:strRef>
              <c:f xml:space="preserve">'Grafico 24'!$C$29:$N$29</c:f>
              <c:strCache>
                <c:ptCount val="12"/>
                <c:pt idx="0">
                  <c:v xml:space="preserve">Classe 1</c:v>
                </c:pt>
                <c:pt idx="1">
                  <c:v xml:space="preserve">Classe 2a</c:v>
                </c:pt>
                <c:pt idx="2">
                  <c:v xml:space="preserve">Classe 2b</c:v>
                </c:pt>
                <c:pt idx="3">
                  <c:v xml:space="preserve">Classe 3</c:v>
                </c:pt>
                <c:pt idx="4">
                  <c:v xml:space="preserve">Classe 4a</c:v>
                </c:pt>
                <c:pt idx="5">
                  <c:v xml:space="preserve">Classe 4b</c:v>
                </c:pt>
                <c:pt idx="6">
                  <c:v xml:space="preserve">Classe 5</c:v>
                </c:pt>
                <c:pt idx="7">
                  <c:v xml:space="preserve">Classe 6</c:v>
                </c:pt>
                <c:pt idx="8">
                  <c:v xml:space="preserve">Classe 7</c:v>
                </c:pt>
                <c:pt idx="9">
                  <c:v xml:space="preserve">Classe 8</c:v>
                </c:pt>
                <c:pt idx="10">
                  <c:v xml:space="preserve">Classe 9</c:v>
                </c:pt>
                <c:pt idx="11">
                  <c:v xml:space="preserve">Classe 10</c:v>
                </c:pt>
              </c:strCache>
            </c:strRef>
          </c:cat>
          <c:val>
            <c:numRef>
              <c:f xml:space="preserve">'Grafico 24'!$C$34:$N$34</c:f>
              <c:numCache>
                <c:formatCode xml:space="preserve">_-* #,##0.0_-;\-* #,##0.0_-;_-* "-"??_-;_-@_-</c:formatCode>
                <c:ptCount val="12"/>
                <c:pt idx="0">
                  <c:v>14.996079571483948</c:v>
                </c:pt>
                <c:pt idx="1">
                  <c:v>32.07827098805572</c:v>
                </c:pt>
                <c:pt idx="2">
                  <c:v>100</c:v>
                </c:pt>
                <c:pt idx="3">
                  <c:v>3.1994426346330043</c:v>
                </c:pt>
                <c:pt idx="4">
                  <c:v>7.87438481368643</c:v>
                </c:pt>
                <c:pt idx="5">
                  <c:v>100</c:v>
                </c:pt>
                <c:pt idx="6">
                  <c:v>93.79826620230163</c:v>
                </c:pt>
                <c:pt idx="7">
                  <c:v>97.48990606460119</c:v>
                </c:pt>
                <c:pt idx="8">
                  <c:v>94.37724014336918</c:v>
                </c:pt>
                <c:pt idx="9">
                  <c:v>87.69707207207207</c:v>
                </c:pt>
                <c:pt idx="10">
                  <c:v>82.45045117628102</c:v>
                </c:pt>
                <c:pt idx="11">
                  <c:v>49.491038245363505</c:v>
                </c:pt>
              </c:numCache>
            </c:numRef>
          </c:val>
          <c:smooth val="0"/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hiLow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</c:spPr>
        </c:hiLowLines>
        <c:upDownBars>
          <c:gapWidth val="150"/>
          <c:upBars>
            <c:spPr bwMode="auto">
              <a:prstGeom prst="rect">
                <a:avLst/>
              </a:prstGeom>
              <a:solidFill>
                <a:srgbClr val="E7CAC9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</c:spPr>
          </c:upBars>
          <c:downBars>
            <c:spPr bwMode="auto">
              <a:prstGeom prst="rect">
                <a:avLst/>
              </a:prstGeom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ownBars>
        </c:upDownBars>
        <c:smooth val="0"/>
        <c:axId val="291074432"/>
        <c:axId val="291075968"/>
      </c:lineChart>
      <c:catAx>
        <c:axId val="2910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07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075968"/>
        <c:scaling>
          <c:orientation val="minMax"/>
          <c:max val="10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1074432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</c:spPr>
    </c:plotArea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l="0.70000000000000062" r="0.70000000000000062" t="0.75000000000000289" b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2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 sz="1200"/>
              <a:t>Distribuzione percentuale dei punti nascita per classe di parto - Anno 2020</a:t>
            </a:r>
            <a:endParaRPr/>
          </a:p>
        </c:rich>
      </c:tx>
      <c:layout>
        <c:manualLayout>
          <c:xMode val="edge"/>
          <c:yMode val="edge"/>
          <c:x val="0.11226462971198367"/>
          <c:y val="0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5709837488476484"/>
          <c:y val="0.16971279373368145"/>
          <c:w val="0.90220889673767801"/>
          <c:h val="0.420365535248043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 xml:space="preserve">'Grafico 3'!$H$3</c:f>
              <c:strCache>
                <c:ptCount val="1"/>
                <c:pt idx="0">
                  <c:v>0-499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3'!$A$4:$A$25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3'!$H$4:$H$25</c:f>
              <c:numCache>
                <c:formatCode>0%</c:formatCode>
                <c:ptCount val="22"/>
                <c:pt idx="0">
                  <c:v>0.25925925925925924</c:v>
                </c:pt>
                <c:pt idx="1">
                  <c:v>0</c:v>
                </c:pt>
                <c:pt idx="2">
                  <c:v>0.15254237288135594</c:v>
                </c:pt>
                <c:pt idx="3">
                  <c:v>0.2</c:v>
                </c:pt>
                <c:pt idx="4">
                  <c:v>0.5</c:v>
                </c:pt>
                <c:pt idx="5">
                  <c:v>0.20588235294117646</c:v>
                </c:pt>
                <c:pt idx="6">
                  <c:v>0.1111111111111111</c:v>
                </c:pt>
                <c:pt idx="7">
                  <c:v>0.36363636363636365</c:v>
                </c:pt>
                <c:pt idx="8">
                  <c:v>0.30434782608695654</c:v>
                </c:pt>
                <c:pt idx="9">
                  <c:v>0.16666666666666666</c:v>
                </c:pt>
                <c:pt idx="10">
                  <c:v>0.375</c:v>
                </c:pt>
                <c:pt idx="11">
                  <c:v>0.25</c:v>
                </c:pt>
                <c:pt idx="12">
                  <c:v>0.3333333333333333</c:v>
                </c:pt>
                <c:pt idx="13">
                  <c:v>0.2222222222222222</c:v>
                </c:pt>
                <c:pt idx="14">
                  <c:v>0.6666666666666666</c:v>
                </c:pt>
                <c:pt idx="15">
                  <c:v>0.24528301886792453</c:v>
                </c:pt>
                <c:pt idx="16">
                  <c:v>0.15384615384615385</c:v>
                </c:pt>
                <c:pt idx="17">
                  <c:v>0.4</c:v>
                </c:pt>
                <c:pt idx="18">
                  <c:v>0.16666666666666666</c:v>
                </c:pt>
                <c:pt idx="19">
                  <c:v>0.2978723404255319</c:v>
                </c:pt>
                <c:pt idx="20">
                  <c:v>0.36363636363636365</c:v>
                </c:pt>
                <c:pt idx="21">
                  <c:v>0.2458233890214797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3'!$I$3</c:f>
              <c:strCache>
                <c:ptCount val="1"/>
                <c:pt idx="0">
                  <c:v>500-799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3'!$A$4:$A$25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3'!$I$4:$I$25</c:f>
              <c:numCache>
                <c:formatCode>0%</c:formatCode>
                <c:ptCount val="22"/>
                <c:pt idx="0">
                  <c:v>0.3333333333333333</c:v>
                </c:pt>
                <c:pt idx="1">
                  <c:v>1</c:v>
                </c:pt>
                <c:pt idx="2">
                  <c:v>0.3559322033898305</c:v>
                </c:pt>
                <c:pt idx="3">
                  <c:v>0</c:v>
                </c:pt>
                <c:pt idx="4">
                  <c:v>0</c:v>
                </c:pt>
                <c:pt idx="5">
                  <c:v>0.29411764705882354</c:v>
                </c:pt>
                <c:pt idx="6">
                  <c:v>0.3333333333333333</c:v>
                </c:pt>
                <c:pt idx="7">
                  <c:v>0.2727272727272727</c:v>
                </c:pt>
                <c:pt idx="8">
                  <c:v>0.08695652173913043</c:v>
                </c:pt>
                <c:pt idx="9">
                  <c:v>0.20833333333333334</c:v>
                </c:pt>
                <c:pt idx="10">
                  <c:v>0.25</c:v>
                </c:pt>
                <c:pt idx="11">
                  <c:v>0.4166666666666667</c:v>
                </c:pt>
                <c:pt idx="12">
                  <c:v>0.16666666666666666</c:v>
                </c:pt>
                <c:pt idx="13">
                  <c:v>0.4444444444444444</c:v>
                </c:pt>
                <c:pt idx="14">
                  <c:v>0.3333333333333333</c:v>
                </c:pt>
                <c:pt idx="15">
                  <c:v>0.2641509433962264</c:v>
                </c:pt>
                <c:pt idx="16">
                  <c:v>0.3076923076923077</c:v>
                </c:pt>
                <c:pt idx="17">
                  <c:v>0.2</c:v>
                </c:pt>
                <c:pt idx="18">
                  <c:v>0.3333333333333333</c:v>
                </c:pt>
                <c:pt idx="19">
                  <c:v>0.2978723404255319</c:v>
                </c:pt>
                <c:pt idx="20">
                  <c:v>0.18181818181818182</c:v>
                </c:pt>
                <c:pt idx="21">
                  <c:v>0.2744630071599045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3'!$J$3</c:f>
              <c:strCache>
                <c:ptCount val="1"/>
                <c:pt idx="0">
                  <c:v>800-999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3'!$A$4:$A$25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3'!$J$4:$J$25</c:f>
              <c:numCache>
                <c:formatCode>0%</c:formatCode>
                <c:ptCount val="22"/>
                <c:pt idx="0">
                  <c:v>0.14814814814814814</c:v>
                </c:pt>
                <c:pt idx="1">
                  <c:v>0</c:v>
                </c:pt>
                <c:pt idx="2">
                  <c:v>0.03389830508474576</c:v>
                </c:pt>
                <c:pt idx="3">
                  <c:v>0.4</c:v>
                </c:pt>
                <c:pt idx="4">
                  <c:v>0</c:v>
                </c:pt>
                <c:pt idx="5">
                  <c:v>0.11764705882352941</c:v>
                </c:pt>
                <c:pt idx="6">
                  <c:v>0.2222222222222222</c:v>
                </c:pt>
                <c:pt idx="7">
                  <c:v>0.09090909090909091</c:v>
                </c:pt>
                <c:pt idx="8">
                  <c:v>0.13043478260869565</c:v>
                </c:pt>
                <c:pt idx="9">
                  <c:v>0.25</c:v>
                </c:pt>
                <c:pt idx="10">
                  <c:v>0.125</c:v>
                </c:pt>
                <c:pt idx="11">
                  <c:v>0.08333333333333333</c:v>
                </c:pt>
                <c:pt idx="12">
                  <c:v>0.16666666666666666</c:v>
                </c:pt>
                <c:pt idx="13">
                  <c:v>0.1111111111111111</c:v>
                </c:pt>
                <c:pt idx="14">
                  <c:v>0</c:v>
                </c:pt>
                <c:pt idx="15">
                  <c:v>0.16981132075471697</c:v>
                </c:pt>
                <c:pt idx="16">
                  <c:v>0.19230769230769232</c:v>
                </c:pt>
                <c:pt idx="17">
                  <c:v>0.2</c:v>
                </c:pt>
                <c:pt idx="18">
                  <c:v>0.08333333333333333</c:v>
                </c:pt>
                <c:pt idx="19">
                  <c:v>0.0851063829787234</c:v>
                </c:pt>
                <c:pt idx="20">
                  <c:v>0.18181818181818182</c:v>
                </c:pt>
                <c:pt idx="21">
                  <c:v>0.13126491646778043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3'!$K$3</c:f>
              <c:strCache>
                <c:ptCount val="1"/>
                <c:pt idx="0">
                  <c:v>1000-2499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 xml:space="preserve">'Grafico 3'!$A$4:$A$25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3'!$K$4:$K$25</c:f>
              <c:numCache>
                <c:formatCode>0%</c:formatCode>
                <c:ptCount val="22"/>
                <c:pt idx="0">
                  <c:v>0.2222222222222222</c:v>
                </c:pt>
                <c:pt idx="1">
                  <c:v>0</c:v>
                </c:pt>
                <c:pt idx="2">
                  <c:v>0.3559322033898305</c:v>
                </c:pt>
                <c:pt idx="3">
                  <c:v>0.4</c:v>
                </c:pt>
                <c:pt idx="4">
                  <c:v>0.5</c:v>
                </c:pt>
                <c:pt idx="5">
                  <c:v>0.35294117647058826</c:v>
                </c:pt>
                <c:pt idx="6">
                  <c:v>0.3333333333333333</c:v>
                </c:pt>
                <c:pt idx="7">
                  <c:v>0.2727272727272727</c:v>
                </c:pt>
                <c:pt idx="8">
                  <c:v>0.2608695652173913</c:v>
                </c:pt>
                <c:pt idx="9">
                  <c:v>0.3333333333333333</c:v>
                </c:pt>
                <c:pt idx="10">
                  <c:v>0.25</c:v>
                </c:pt>
                <c:pt idx="11">
                  <c:v>0.25</c:v>
                </c:pt>
                <c:pt idx="12">
                  <c:v>0.2222222222222222</c:v>
                </c:pt>
                <c:pt idx="13">
                  <c:v>0.2222222222222222</c:v>
                </c:pt>
                <c:pt idx="14">
                  <c:v>0</c:v>
                </c:pt>
                <c:pt idx="15">
                  <c:v>0.3018867924528302</c:v>
                </c:pt>
                <c:pt idx="16">
                  <c:v>0.34615384615384615</c:v>
                </c:pt>
                <c:pt idx="17">
                  <c:v>0.2</c:v>
                </c:pt>
                <c:pt idx="18">
                  <c:v>0.4166666666666667</c:v>
                </c:pt>
                <c:pt idx="19">
                  <c:v>0.3191489361702128</c:v>
                </c:pt>
                <c:pt idx="20">
                  <c:v>0.2727272727272727</c:v>
                </c:pt>
                <c:pt idx="21">
                  <c:v>0.3031026252983294</c:v>
                </c:pt>
              </c:numCache>
            </c:numRef>
          </c:val>
        </c:ser>
        <c:ser>
          <c:idx val="4"/>
          <c:order val="4"/>
          <c:tx>
            <c:strRef>
              <c:f xml:space="preserve">'Grafico 3'!$L$3</c:f>
              <c:strCache>
                <c:ptCount val="1"/>
                <c:pt idx="0">
                  <c:v>2500+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 xml:space="preserve">'Grafico 3'!$A$4:$A$25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3'!$L$4:$L$25</c:f>
              <c:numCache>
                <c:formatCode>0%</c:formatCode>
                <c:ptCount val="22"/>
                <c:pt idx="0">
                  <c:v>0.037037037037037035</c:v>
                </c:pt>
                <c:pt idx="1">
                  <c:v>0</c:v>
                </c:pt>
                <c:pt idx="2">
                  <c:v>0.1016949152542373</c:v>
                </c:pt>
                <c:pt idx="3">
                  <c:v>0</c:v>
                </c:pt>
                <c:pt idx="4">
                  <c:v>0</c:v>
                </c:pt>
                <c:pt idx="5">
                  <c:v>0.029411764705882353</c:v>
                </c:pt>
                <c:pt idx="6">
                  <c:v>0</c:v>
                </c:pt>
                <c:pt idx="7">
                  <c:v>0</c:v>
                </c:pt>
                <c:pt idx="8">
                  <c:v>0.21739130434782608</c:v>
                </c:pt>
                <c:pt idx="9">
                  <c:v>0.041666666666666664</c:v>
                </c:pt>
                <c:pt idx="10">
                  <c:v>0</c:v>
                </c:pt>
                <c:pt idx="11">
                  <c:v>0</c:v>
                </c:pt>
                <c:pt idx="12">
                  <c:v>0.1111111111111111</c:v>
                </c:pt>
                <c:pt idx="13">
                  <c:v>0</c:v>
                </c:pt>
                <c:pt idx="14">
                  <c:v>0</c:v>
                </c:pt>
                <c:pt idx="15">
                  <c:v>0.018867924528301886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0.045346062052505964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4965120"/>
        <c:axId val="264971008"/>
      </c:barChart>
      <c:catAx>
        <c:axId val="2649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4971008"/>
        <c:crosses val="autoZero"/>
        <c:auto val="1"/>
        <c:lblAlgn val="ctr"/>
        <c:lblOffset val="100"/>
        <c:noMultiLvlLbl val="0"/>
      </c:catAx>
      <c:valAx>
        <c:axId val="264971008"/>
        <c:scaling>
          <c:orientation val="minMax"/>
          <c:max val="1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4965120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52067032630382"/>
          <c:y val="0.92167101827676523"/>
          <c:w val="0.48580474759267483"/>
          <c:h val="0.057441253263705638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percentuale dei parti per classe di parto - Anno 2020 </a:t>
            </a:r>
            <a:endParaRPr/>
          </a:p>
        </c:rich>
      </c:tx>
      <c:layout>
        <c:manualLayout>
          <c:xMode val="edge"/>
          <c:yMode val="edge"/>
          <c:x val="0.11715069324997036"/>
          <c:y val="0.00016508992886945644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0901033973412117"/>
          <c:y val="0.11904792660777995"/>
          <c:w val="0.9084194977843425"/>
          <c:h val="0.468255177990602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 xml:space="preserve">'Grafico 4'!$H$3</c:f>
              <c:strCache>
                <c:ptCount val="1"/>
                <c:pt idx="0">
                  <c:v>0-499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 xml:space="preserve">'Grafico 4'!$A$4:$A$25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4'!$H$4:$H$25</c:f>
              <c:numCache>
                <c:formatCode>0%</c:formatCode>
                <c:ptCount val="22"/>
                <c:pt idx="0">
                  <c:v>0.09034719572682183</c:v>
                </c:pt>
                <c:pt idx="1">
                  <c:v>0</c:v>
                </c:pt>
                <c:pt idx="2">
                  <c:v>0.02931620036167429</c:v>
                </c:pt>
                <c:pt idx="3">
                  <c:v>0.08926487747957992</c:v>
                </c:pt>
                <c:pt idx="4">
                  <c:v>0.11116829644879053</c:v>
                </c:pt>
                <c:pt idx="5">
                  <c:v>0.05431289970363438</c:v>
                </c:pt>
                <c:pt idx="6">
                  <c:v>0.05479979466119096</c:v>
                </c:pt>
                <c:pt idx="7">
                  <c:v>0.15569437770302738</c:v>
                </c:pt>
                <c:pt idx="8">
                  <c:v>0.0575532342306147</c:v>
                </c:pt>
                <c:pt idx="9">
                  <c:v>0.03064251870876323</c:v>
                </c:pt>
                <c:pt idx="10">
                  <c:v>0.12482168330955777</c:v>
                </c:pt>
                <c:pt idx="11">
                  <c:v>0.06195384270669953</c:v>
                </c:pt>
                <c:pt idx="12">
                  <c:v>0.07039909820446066</c:v>
                </c:pt>
                <c:pt idx="13">
                  <c:v>0.07833125778331258</c:v>
                </c:pt>
                <c:pt idx="14">
                  <c:v>0.5058259081562714</c:v>
                </c:pt>
                <c:pt idx="15">
                  <c:v>0.07868042888285803</c:v>
                </c:pt>
                <c:pt idx="16">
                  <c:v>0.05971506517126402</c:v>
                </c:pt>
                <c:pt idx="17">
                  <c:v>0.22089476359938992</c:v>
                </c:pt>
                <c:pt idx="18">
                  <c:v>0.039385287201881086</c:v>
                </c:pt>
                <c:pt idx="19">
                  <c:v>0.10033235262068214</c:v>
                </c:pt>
                <c:pt idx="20">
                  <c:v>0.17222153388675504</c:v>
                </c:pt>
                <c:pt idx="21" formatCode="0.0%">
                  <c:v>0.07011048779506977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4'!$I$3</c:f>
              <c:strCache>
                <c:ptCount val="1"/>
                <c:pt idx="0">
                  <c:v>500-799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 xml:space="preserve">'Grafico 4'!$A$4:$A$25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4'!$I$4:$I$25</c:f>
              <c:numCache>
                <c:formatCode>0%</c:formatCode>
                <c:ptCount val="22"/>
                <c:pt idx="0">
                  <c:v>0.21728347958794353</c:v>
                </c:pt>
                <c:pt idx="1">
                  <c:v>1</c:v>
                </c:pt>
                <c:pt idx="2">
                  <c:v>0.19437787611920548</c:v>
                </c:pt>
                <c:pt idx="3">
                  <c:v>0</c:v>
                </c:pt>
                <c:pt idx="4">
                  <c:v>0</c:v>
                </c:pt>
                <c:pt idx="5">
                  <c:v>0.19681796911558258</c:v>
                </c:pt>
                <c:pt idx="6">
                  <c:v>0.20367043121149897</c:v>
                </c:pt>
                <c:pt idx="7">
                  <c:v>0.22957712638154734</c:v>
                </c:pt>
                <c:pt idx="8">
                  <c:v>0.04469666532744074</c:v>
                </c:pt>
                <c:pt idx="9">
                  <c:v>0.1265110924146482</c:v>
                </c:pt>
                <c:pt idx="10">
                  <c:v>0.19882310984308132</c:v>
                </c:pt>
                <c:pt idx="11">
                  <c:v>0.3543580551198745</c:v>
                </c:pt>
                <c:pt idx="12">
                  <c:v>0.09890227864408599</c:v>
                </c:pt>
                <c:pt idx="13">
                  <c:v>0.3627646326276463</c:v>
                </c:pt>
                <c:pt idx="14">
                  <c:v>0.49417409184372857</c:v>
                </c:pt>
                <c:pt idx="15">
                  <c:v>0.20449793121857898</c:v>
                </c:pt>
                <c:pt idx="16">
                  <c:v>0.1994164898454077</c:v>
                </c:pt>
                <c:pt idx="17">
                  <c:v>0.18937468225724455</c:v>
                </c:pt>
                <c:pt idx="18">
                  <c:v>0.2076755122606651</c:v>
                </c:pt>
                <c:pt idx="19">
                  <c:v>0.224392502996622</c:v>
                </c:pt>
                <c:pt idx="20">
                  <c:v>0.14137033824804857</c:v>
                </c:pt>
                <c:pt idx="21">
                  <c:v>0.18174186673100898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4'!$J$3</c:f>
              <c:strCache>
                <c:ptCount val="1"/>
                <c:pt idx="0">
                  <c:v>800-999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 xml:space="preserve">'Grafico 4'!$A$4:$A$25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4'!$J$4:$J$25</c:f>
              <c:numCache>
                <c:formatCode>0%</c:formatCode>
                <c:ptCount val="22"/>
                <c:pt idx="0">
                  <c:v>0.13815337657382679</c:v>
                </c:pt>
                <c:pt idx="1">
                  <c:v>0</c:v>
                </c:pt>
                <c:pt idx="2">
                  <c:v>0.02480262287369334</c:v>
                </c:pt>
                <c:pt idx="3">
                  <c:v>0.3516141579152081</c:v>
                </c:pt>
                <c:pt idx="4">
                  <c:v>0</c:v>
                </c:pt>
                <c:pt idx="5">
                  <c:v>0.11611293090001559</c:v>
                </c:pt>
                <c:pt idx="6">
                  <c:v>0.21188398357289528</c:v>
                </c:pt>
                <c:pt idx="7">
                  <c:v>0.09766938971648247</c:v>
                </c:pt>
                <c:pt idx="8">
                  <c:v>0.08885764028391589</c:v>
                </c:pt>
                <c:pt idx="9">
                  <c:v>0.234158437762919</c:v>
                </c:pt>
                <c:pt idx="10">
                  <c:v>0.17011412268188303</c:v>
                </c:pt>
                <c:pt idx="11">
                  <c:v>0.09253865113152587</c:v>
                </c:pt>
                <c:pt idx="12">
                  <c:v>0.1482326417778255</c:v>
                </c:pt>
                <c:pt idx="13">
                  <c:v>0.11070983810709838</c:v>
                </c:pt>
                <c:pt idx="14">
                  <c:v>0</c:v>
                </c:pt>
                <c:pt idx="15">
                  <c:v>0.1800952084352894</c:v>
                </c:pt>
                <c:pt idx="16">
                  <c:v>0.16550469839345255</c:v>
                </c:pt>
                <c:pt idx="17">
                  <c:v>0.22470767666497204</c:v>
                </c:pt>
                <c:pt idx="18">
                  <c:v>0.07843466577091031</c:v>
                </c:pt>
                <c:pt idx="19">
                  <c:v>0.09442083469543423</c:v>
                </c:pt>
                <c:pt idx="20">
                  <c:v>0.20530293643910297</c:v>
                </c:pt>
                <c:pt idx="21">
                  <c:v>0.12275555957694938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4'!$K$3</c:f>
              <c:strCache>
                <c:ptCount val="1"/>
                <c:pt idx="0">
                  <c:v>1000-2499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 xml:space="preserve">'Grafico 4'!$A$4:$A$25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4'!$K$4:$K$25</c:f>
              <c:numCache>
                <c:formatCode>0%</c:formatCode>
                <c:ptCount val="22"/>
                <c:pt idx="0">
                  <c:v>0.2961465089660435</c:v>
                </c:pt>
                <c:pt idx="1">
                  <c:v>0</c:v>
                </c:pt>
                <c:pt idx="2">
                  <c:v>0.44965229280915064</c:v>
                </c:pt>
                <c:pt idx="3">
                  <c:v>0.559120964605212</c:v>
                </c:pt>
                <c:pt idx="4">
                  <c:v>0.8888317035512094</c:v>
                </c:pt>
                <c:pt idx="5">
                  <c:v>0.551396038059585</c:v>
                </c:pt>
                <c:pt idx="6">
                  <c:v>0.5296457905544147</c:v>
                </c:pt>
                <c:pt idx="7">
                  <c:v>0.5170591061989428</c:v>
                </c:pt>
                <c:pt idx="8">
                  <c:v>0.3489353153877059</c:v>
                </c:pt>
                <c:pt idx="9">
                  <c:v>0.4814240800602223</c:v>
                </c:pt>
                <c:pt idx="10">
                  <c:v>0.5062410841654779</c:v>
                </c:pt>
                <c:pt idx="11">
                  <c:v>0.49114945104190005</c:v>
                </c:pt>
                <c:pt idx="12">
                  <c:v>0.28774255884484284</c:v>
                </c:pt>
                <c:pt idx="13">
                  <c:v>0.44819427148194274</c:v>
                </c:pt>
                <c:pt idx="14">
                  <c:v>0</c:v>
                </c:pt>
                <c:pt idx="15">
                  <c:v>0.4774213640610402</c:v>
                </c:pt>
                <c:pt idx="16">
                  <c:v>0.5753637465898758</c:v>
                </c:pt>
                <c:pt idx="17">
                  <c:v>0.3650228774783935</c:v>
                </c:pt>
                <c:pt idx="18">
                  <c:v>0.6745045347665435</c:v>
                </c:pt>
                <c:pt idx="19">
                  <c:v>0.5808543096872616</c:v>
                </c:pt>
                <c:pt idx="20">
                  <c:v>0.4811051914260934</c:v>
                </c:pt>
                <c:pt idx="21">
                  <c:v>0.46481783086017614</c:v>
                </c:pt>
              </c:numCache>
            </c:numRef>
          </c:val>
        </c:ser>
        <c:ser>
          <c:idx val="4"/>
          <c:order val="4"/>
          <c:tx>
            <c:strRef>
              <c:f xml:space="preserve">'Grafico 4'!$L$3</c:f>
              <c:strCache>
                <c:ptCount val="1"/>
                <c:pt idx="0">
                  <c:v>2500+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 xml:space="preserve">'Grafico 4'!$A$4:$A$25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P.A. Bolzano</c:v>
                </c:pt>
                <c:pt idx="4">
                  <c:v xml:space="preserve">P.A.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 xml:space="preserve">'Grafico 4'!$L$4:$L$25</c:f>
              <c:numCache>
                <c:formatCode>0%</c:formatCode>
                <c:ptCount val="22"/>
                <c:pt idx="0">
                  <c:v>0.25806943914536434</c:v>
                </c:pt>
                <c:pt idx="1">
                  <c:v>0</c:v>
                </c:pt>
                <c:pt idx="2">
                  <c:v>0.3018510078362762</c:v>
                </c:pt>
                <c:pt idx="3">
                  <c:v>0</c:v>
                </c:pt>
                <c:pt idx="4">
                  <c:v>0</c:v>
                </c:pt>
                <c:pt idx="5">
                  <c:v>0.08136016222118234</c:v>
                </c:pt>
                <c:pt idx="6">
                  <c:v>0</c:v>
                </c:pt>
                <c:pt idx="7">
                  <c:v>0</c:v>
                </c:pt>
                <c:pt idx="8">
                  <c:v>0.45995714477032273</c:v>
                </c:pt>
                <c:pt idx="9">
                  <c:v>0.12726387105344728</c:v>
                </c:pt>
                <c:pt idx="10">
                  <c:v>0</c:v>
                </c:pt>
                <c:pt idx="11">
                  <c:v>0</c:v>
                </c:pt>
                <c:pt idx="12">
                  <c:v>0.394723422528785</c:v>
                </c:pt>
                <c:pt idx="13">
                  <c:v>0</c:v>
                </c:pt>
                <c:pt idx="14">
                  <c:v>0</c:v>
                </c:pt>
                <c:pt idx="15">
                  <c:v>0.059305067402233395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0.16057425503679576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2867584"/>
        <c:axId val="262873472"/>
      </c:barChart>
      <c:catAx>
        <c:axId val="2628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2873472"/>
        <c:crosses val="autoZero"/>
        <c:auto val="1"/>
        <c:lblAlgn val="ctr"/>
        <c:lblOffset val="100"/>
        <c:noMultiLvlLbl val="0"/>
      </c:catAx>
      <c:valAx>
        <c:axId val="262873472"/>
        <c:scaling>
          <c:orientation val="minMax"/>
          <c:max val="1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noFill/>
            <a:prstDash val="solid"/>
            <a:round/>
          </a:ln>
        </c:spPr>
        <c:txPr>
          <a:bodyPr rot="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2867584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78729689807984"/>
          <c:y val="0.92063742032245954"/>
          <c:w val="0.45494830132939673"/>
          <c:h val="0.05820133594412191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per area geografica di provenienza della madre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11111111111144"/>
          <c:y val="0.041666666666666664"/>
          <c:w val="0.65047353455818624"/>
          <c:h val="0.89814814814814814"/>
        </c:manualLayout>
      </c:layout>
      <c:pie3DChart>
        <c:varyColors val="1"/>
        <c:ser>
          <c:idx val="0"/>
          <c:order val="0"/>
          <c:spPr bwMode="auto">
            <a:prstGeom prst="rect">
              <a:avLst/>
            </a:prstGeom>
            <a:ln>
              <a:noFill/>
            </a:ln>
          </c:spPr>
          <c:explosion val="9"/>
          <c:dPt>
            <c:idx val="0"/>
            <c:bubble3D val="0"/>
            <c:spPr bwMode="auto">
              <a:prstGeom prst="rect">
                <a:avLst/>
              </a:prstGeom>
              <a:solidFill>
                <a:srgbClr val="972828"/>
              </a:solidFill>
              <a:ln w="25400">
                <a:noFill/>
                <a:miter/>
              </a:ln>
            </c:spPr>
          </c:dPt>
          <c:dPt>
            <c:idx val="1"/>
            <c:bubble3D val="0"/>
            <c:spPr bwMode="auto">
              <a:prstGeom prst="rect">
                <a:avLst/>
              </a:prstGeom>
              <a:solidFill>
                <a:srgbClr val="E7CAC9"/>
              </a:solidFill>
              <a:ln w="25400">
                <a:noFill/>
                <a:miter/>
              </a:ln>
            </c:spPr>
          </c:dPt>
          <c:dPt>
            <c:idx val="2"/>
            <c:bubble3D val="0"/>
            <c:explosion val="7"/>
            <c:spPr bwMode="auto">
              <a:prstGeom prst="rect">
                <a:avLst/>
              </a:prstGeom>
              <a:solidFill>
                <a:srgbClr val="B6CAE0"/>
              </a:solidFill>
              <a:ln w="25400">
                <a:noFill/>
              </a:ln>
            </c:spPr>
          </c:dPt>
          <c:dPt>
            <c:idx val="3"/>
            <c:bubble3D val="0"/>
            <c:spPr bwMode="auto">
              <a:prstGeom prst="rect">
                <a:avLst/>
              </a:prstGeom>
              <a:solidFill>
                <a:srgbClr val="002F86"/>
              </a:solidFill>
              <a:ln w="25400">
                <a:noFill/>
              </a:ln>
            </c:spPr>
          </c:dPt>
          <c:dPt>
            <c:idx val="4"/>
            <c:bubble3D val="0"/>
            <c:spPr bwMode="auto">
              <a:prstGeom prst="rect">
                <a:avLst/>
              </a:prstGeom>
              <a:solidFill>
                <a:srgbClr val="641766"/>
              </a:solidFill>
              <a:ln w="25400">
                <a:noFill/>
              </a:ln>
            </c:spPr>
          </c:dPt>
          <c:dPt>
            <c:idx val="5"/>
            <c:bubble3D val="0"/>
            <c:spPr bwMode="auto">
              <a:prstGeom prst="rect">
                <a:avLst/>
              </a:prstGeom>
              <a:solidFill>
                <a:srgbClr val="BE4773"/>
              </a:solidFill>
              <a:ln w="25400">
                <a:noFill/>
              </a:ln>
            </c:spPr>
          </c:dPt>
          <c:dLbls>
            <c:dLbl>
              <c:idx val="3"/>
              <c:dLblPos val="bestFit"/>
              <c:layout>
                <c:manualLayout>
                  <c:x val="-0.024382731892613314"/>
                  <c:y val="0.071289159030559685"/>
                </c:manualLayout>
              </c:layout>
              <c:separator xml:space="preserve">
</c:separator>
              <c:showBubbleSize val="0"/>
              <c:showCatName val="1"/>
              <c:showLegendKey val="1"/>
              <c:showPercent val="0"/>
              <c:showSerName val="0"/>
              <c:showVal val="1"/>
            </c:dLbl>
            <c:dLbl>
              <c:idx val="4"/>
              <c:dLblPos val="bestFit"/>
              <c:layout>
                <c:manualLayout>
                  <c:x val="0"/>
                  <c:y val="-0.067512087304876831"/>
                </c:manualLayout>
              </c:layout>
              <c:separator xml:space="preserve">
</c:separator>
              <c:showBubbleSize val="0"/>
              <c:showCatName val="1"/>
              <c:showLegendKey val="1"/>
              <c:showPercent val="0"/>
              <c:showSerName val="0"/>
              <c:showVal val="1"/>
            </c:dLbl>
            <c:dLblPos val="outEnd"/>
            <c:separator xml:space="preserve">
</c:separator>
            <c:showBubbleSize val="0"/>
            <c:showCatName val="1"/>
            <c:showLeaderLines val="0"/>
            <c:showLegendKey val="1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</c:dLbls>
          <c:cat>
            <c:strRef>
              <c:f xml:space="preserve">'Grafico 5'!$A$4:$A$9</c:f>
              <c:strCache>
                <c:ptCount val="6"/>
                <c:pt idx="0">
                  <c:v>UE</c:v>
                </c:pt>
                <c:pt idx="1">
                  <c:v xml:space="preserve">Altri Paesi Europei</c:v>
                </c:pt>
                <c:pt idx="2">
                  <c:v>Africa</c:v>
                </c:pt>
                <c:pt idx="3">
                  <c:v xml:space="preserve">America Centro Sud</c:v>
                </c:pt>
                <c:pt idx="4">
                  <c:v xml:space="preserve">America del Nord/Oceania</c:v>
                </c:pt>
                <c:pt idx="5">
                  <c:v>Asia</c:v>
                </c:pt>
              </c:strCache>
            </c:strRef>
          </c:cat>
          <c:val>
            <c:numRef>
              <c:f xml:space="preserve">'Grafico 5'!$B$4:$B$9</c:f>
              <c:numCache>
                <c:formatCode>0.0%</c:formatCode>
                <c:ptCount val="6"/>
                <c:pt idx="0">
                  <c:v>0.2138499690018599</c:v>
                </c:pt>
                <c:pt idx="1">
                  <c:v>0.21856168629882208</c:v>
                </c:pt>
                <c:pt idx="2">
                  <c:v>0.27900805951642904</c:v>
                </c:pt>
                <c:pt idx="3">
                  <c:v>0.07821450712957223</c:v>
                </c:pt>
                <c:pt idx="4">
                  <c:v>0.007104773713577185</c:v>
                </c:pt>
                <c:pt idx="5">
                  <c:v>0.20326100433973962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</c:pie3DChart>
      <c:spPr bwMode="auto">
        <a:prstGeom prst="rect">
          <a:avLst/>
        </a:prstGeom>
        <a:noFill/>
        <a:ln w="25400">
          <a:noFill/>
        </a:ln>
      </c:spPr>
    </c:plotArea>
    <c:plotVisOnly val="1"/>
    <c:dispBlanksAs val="zero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per area geografica di provenienza ed età della madre - Anno 2020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9375376433255"/>
          <c:y val="0.16539481302384737"/>
          <c:w val="0.85185319144586513"/>
          <c:h val="0.605599469225783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 xml:space="preserve">'Grafico 6'!$A$5</c:f>
              <c:strCache>
                <c:ptCount val="1"/>
                <c:pt idx="0">
                  <c:v>&lt;20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6'!$K$4:$S$4</c:f>
              <c:strCache>
                <c:ptCount val="9"/>
                <c:pt idx="0">
                  <c:v>Italia</c:v>
                </c:pt>
                <c:pt idx="1">
                  <c:v xml:space="preserve">UE (Unione Europea)</c:v>
                </c:pt>
                <c:pt idx="2">
                  <c:v xml:space="preserve">Altri Paesi europei</c:v>
                </c:pt>
                <c:pt idx="3">
                  <c:v>Africa</c:v>
                </c:pt>
                <c:pt idx="4">
                  <c:v xml:space="preserve">America Centro Sud</c:v>
                </c:pt>
                <c:pt idx="5">
                  <c:v xml:space="preserve"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 xml:space="preserve">'Grafico 6'!$K$5:$S$5</c:f>
              <c:numCache>
                <c:formatCode>#,##0.0</c:formatCode>
                <c:ptCount val="9"/>
                <c:pt idx="0">
                  <c:v>0.8482234870705372</c:v>
                </c:pt>
                <c:pt idx="1">
                  <c:v>2.105812739296902</c:v>
                </c:pt>
                <c:pt idx="2">
                  <c:v>1.299585721582203</c:v>
                </c:pt>
                <c:pt idx="3">
                  <c:v>0.6757357517560239</c:v>
                </c:pt>
                <c:pt idx="4">
                  <c:v>1.6333650491595308</c:v>
                </c:pt>
                <c:pt idx="5">
                  <c:v>0.1890359168241966</c:v>
                </c:pt>
                <c:pt idx="6">
                  <c:v>0.3722008664348038</c:v>
                </c:pt>
                <c:pt idx="7">
                  <c:v>0</c:v>
                </c:pt>
                <c:pt idx="8">
                  <c:v>0.9050847885652235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6'!$A$6</c:f>
              <c:strCache>
                <c:ptCount val="1"/>
                <c:pt idx="0">
                  <c:v xml:space="preserve">20 - 29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6'!$K$4:$S$4</c:f>
              <c:strCache>
                <c:ptCount val="9"/>
                <c:pt idx="0">
                  <c:v>Italia</c:v>
                </c:pt>
                <c:pt idx="1">
                  <c:v xml:space="preserve">UE (Unione Europea)</c:v>
                </c:pt>
                <c:pt idx="2">
                  <c:v xml:space="preserve">Altri Paesi europei</c:v>
                </c:pt>
                <c:pt idx="3">
                  <c:v>Africa</c:v>
                </c:pt>
                <c:pt idx="4">
                  <c:v xml:space="preserve">America Centro Sud</c:v>
                </c:pt>
                <c:pt idx="5">
                  <c:v xml:space="preserve"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 xml:space="preserve">'Grafico 6'!$K$6:$S$6</c:f>
              <c:numCache>
                <c:formatCode>#,##0.0</c:formatCode>
                <c:ptCount val="9"/>
                <c:pt idx="0">
                  <c:v>23.91197501308008</c:v>
                </c:pt>
                <c:pt idx="1">
                  <c:v>32.01067409212205</c:v>
                </c:pt>
                <c:pt idx="2">
                  <c:v>49.59990919925089</c:v>
                </c:pt>
                <c:pt idx="3">
                  <c:v>43.4560327198364</c:v>
                </c:pt>
                <c:pt idx="4">
                  <c:v>33.761496986996505</c:v>
                </c:pt>
                <c:pt idx="5">
                  <c:v>35.34971644612476</c:v>
                </c:pt>
                <c:pt idx="6">
                  <c:v>43.14479223869669</c:v>
                </c:pt>
                <c:pt idx="7">
                  <c:v>16.27906976744186</c:v>
                </c:pt>
                <c:pt idx="8">
                  <c:v>27.485132012576237</c:v>
                </c:pt>
              </c:numCache>
            </c:numRef>
          </c:val>
        </c:ser>
        <c:ser>
          <c:idx val="2"/>
          <c:order val="2"/>
          <c:tx>
            <c:strRef>
              <c:f xml:space="preserve">'Grafico 6'!$A$7</c:f>
              <c:strCache>
                <c:ptCount val="1"/>
                <c:pt idx="0">
                  <c:v xml:space="preserve">30 - 39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6'!$K$4:$S$4</c:f>
              <c:strCache>
                <c:ptCount val="9"/>
                <c:pt idx="0">
                  <c:v>Italia</c:v>
                </c:pt>
                <c:pt idx="1">
                  <c:v xml:space="preserve">UE (Unione Europea)</c:v>
                </c:pt>
                <c:pt idx="2">
                  <c:v xml:space="preserve">Altri Paesi europei</c:v>
                </c:pt>
                <c:pt idx="3">
                  <c:v>Africa</c:v>
                </c:pt>
                <c:pt idx="4">
                  <c:v xml:space="preserve">America Centro Sud</c:v>
                </c:pt>
                <c:pt idx="5">
                  <c:v xml:space="preserve"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 xml:space="preserve">'Grafico 6'!$K$7:$S$7</c:f>
              <c:numCache>
                <c:formatCode>#,##0.0</c:formatCode>
                <c:ptCount val="9"/>
                <c:pt idx="0">
                  <c:v>64.23001918412</c:v>
                </c:pt>
                <c:pt idx="1">
                  <c:v>57.79672815871911</c:v>
                </c:pt>
                <c:pt idx="2">
                  <c:v>44.65694341978321</c:v>
                </c:pt>
                <c:pt idx="3">
                  <c:v>47.68827242820308</c:v>
                </c:pt>
                <c:pt idx="4">
                  <c:v>53.17158261972724</c:v>
                </c:pt>
                <c:pt idx="5">
                  <c:v>52.74102079395085</c:v>
                </c:pt>
                <c:pt idx="6">
                  <c:v>51.00982366221246</c:v>
                </c:pt>
                <c:pt idx="7">
                  <c:v>55.81395348837209</c:v>
                </c:pt>
                <c:pt idx="8">
                  <c:v>61.399800497493594</c:v>
                </c:pt>
              </c:numCache>
            </c:numRef>
          </c:val>
        </c:ser>
        <c:ser>
          <c:idx val="3"/>
          <c:order val="3"/>
          <c:tx>
            <c:strRef>
              <c:f xml:space="preserve">'Grafico 6'!$A$8</c:f>
              <c:strCache>
                <c:ptCount val="1"/>
                <c:pt idx="0">
                  <c:v xml:space="preserve">40 - 49</c:v>
                </c:pt>
              </c:strCache>
            </c:strRef>
          </c:tx>
          <c:spPr bwMode="auto">
            <a:prstGeom prst="rect">
              <a:avLst/>
            </a:prstGeom>
            <a:solidFill>
              <a:srgbClr val="002F86"/>
            </a:solidFill>
            <a:ln w="25400">
              <a:noFill/>
            </a:ln>
          </c:spPr>
          <c:invertIfNegative val="0"/>
          <c:cat>
            <c:strRef>
              <c:f xml:space="preserve">'Grafico 6'!$K$4:$S$4</c:f>
              <c:strCache>
                <c:ptCount val="9"/>
                <c:pt idx="0">
                  <c:v>Italia</c:v>
                </c:pt>
                <c:pt idx="1">
                  <c:v xml:space="preserve">UE (Unione Europea)</c:v>
                </c:pt>
                <c:pt idx="2">
                  <c:v xml:space="preserve">Altri Paesi europei</c:v>
                </c:pt>
                <c:pt idx="3">
                  <c:v>Africa</c:v>
                </c:pt>
                <c:pt idx="4">
                  <c:v xml:space="preserve">America Centro Sud</c:v>
                </c:pt>
                <c:pt idx="5">
                  <c:v xml:space="preserve"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 xml:space="preserve">'Grafico 6'!$K$8:$S$8</c:f>
              <c:numCache>
                <c:formatCode>#,##0.0</c:formatCode>
                <c:ptCount val="9"/>
                <c:pt idx="0">
                  <c:v>10.883262251676628</c:v>
                </c:pt>
                <c:pt idx="1">
                  <c:v>8.04037591367908</c:v>
                </c:pt>
                <c:pt idx="2">
                  <c:v>4.420861472107145</c:v>
                </c:pt>
                <c:pt idx="3">
                  <c:v>8.135502800746867</c:v>
                </c:pt>
                <c:pt idx="4">
                  <c:v>11.290834126228988</c:v>
                </c:pt>
                <c:pt idx="5">
                  <c:v>11.531190926275993</c:v>
                </c:pt>
                <c:pt idx="6">
                  <c:v>5.442674964915492</c:v>
                </c:pt>
                <c:pt idx="7">
                  <c:v>25.581395348837212</c:v>
                </c:pt>
                <c:pt idx="8">
                  <c:v>10.099624985794916</c:v>
                </c:pt>
              </c:numCache>
            </c:numRef>
          </c:val>
        </c:ser>
        <c:ser>
          <c:idx val="4"/>
          <c:order val="4"/>
          <c:tx>
            <c:strRef>
              <c:f xml:space="preserve">'Grafico 6'!$A$9</c:f>
              <c:strCache>
                <c:ptCount val="1"/>
                <c:pt idx="0">
                  <c:v xml:space="preserve">50 - 65</c:v>
                </c:pt>
              </c:strCache>
            </c:strRef>
          </c:tx>
          <c:spPr bwMode="auto">
            <a:prstGeom prst="rect">
              <a:avLst/>
            </a:prstGeom>
            <a:solidFill>
              <a:srgbClr val="641766"/>
            </a:solidFill>
            <a:ln w="25400">
              <a:noFill/>
            </a:ln>
          </c:spPr>
          <c:invertIfNegative val="0"/>
          <c:cat>
            <c:strRef>
              <c:f xml:space="preserve">'Grafico 6'!$K$4:$S$4</c:f>
              <c:strCache>
                <c:ptCount val="9"/>
                <c:pt idx="0">
                  <c:v>Italia</c:v>
                </c:pt>
                <c:pt idx="1">
                  <c:v xml:space="preserve">UE (Unione Europea)</c:v>
                </c:pt>
                <c:pt idx="2">
                  <c:v xml:space="preserve">Altri Paesi europei</c:v>
                </c:pt>
                <c:pt idx="3">
                  <c:v>Africa</c:v>
                </c:pt>
                <c:pt idx="4">
                  <c:v xml:space="preserve">America Centro Sud</c:v>
                </c:pt>
                <c:pt idx="5">
                  <c:v xml:space="preserve">America del Nord</c:v>
                </c:pt>
                <c:pt idx="6">
                  <c:v>Asia</c:v>
                </c:pt>
                <c:pt idx="7">
                  <c:v>Oceania</c:v>
                </c:pt>
                <c:pt idx="8">
                  <c:v>Totale</c:v>
                </c:pt>
              </c:strCache>
            </c:strRef>
          </c:cat>
          <c:val>
            <c:numRef>
              <c:f xml:space="preserve">'Grafico 6'!$K$9:$S$9</c:f>
              <c:numCache>
                <c:formatCode>#,##0.0</c:formatCode>
                <c:ptCount val="9"/>
                <c:pt idx="0">
                  <c:v>0.12652006405276425</c:v>
                </c:pt>
                <c:pt idx="1">
                  <c:v>0.046409096182851835</c:v>
                </c:pt>
                <c:pt idx="2">
                  <c:v>0.022700187276545034</c:v>
                </c:pt>
                <c:pt idx="3">
                  <c:v>0.044456299457633144</c:v>
                </c:pt>
                <c:pt idx="4">
                  <c:v>0.142721217887726</c:v>
                </c:pt>
                <c:pt idx="5">
                  <c:v>0.1890359168241966</c:v>
                </c:pt>
                <c:pt idx="6">
                  <c:v>0.030508267740557694</c:v>
                </c:pt>
                <c:pt idx="7">
                  <c:v>2.3255813953488373</c:v>
                </c:pt>
                <c:pt idx="8">
                  <c:v>0.11035771557003422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6422912"/>
        <c:axId val="266449280"/>
      </c:barChart>
      <c:catAx>
        <c:axId val="2664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449280"/>
        <c:crosses val="autoZero"/>
        <c:auto val="1"/>
        <c:lblAlgn val="ctr"/>
        <c:lblOffset val="100"/>
        <c:noMultiLvlLbl val="0"/>
      </c:catAx>
      <c:valAx>
        <c:axId val="266449280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77294685990338577"/>
              <c:y val="0.82772401541410912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422912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824527368861497"/>
          <c:y val="0.92366652641702229"/>
          <c:w val="0.42029053131643557"/>
          <c:h val="0.055979910908086884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true" vertOverflow="ellipsis" vert="horz" wrap="square" anchor="ctr" anchorCtr="true"/>
          <a:lstStyle/>
          <a:p>
            <a:pPr>
              <a:defRPr sz="1600" b="0" i="0" u="none" strike="noStrike" spc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/>
              <a:t>Età media al primo figlio - Anno 2020</a:t>
            </a:r>
            <a:endParaRPr lang="it-IT"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0272108843536"/>
          <c:y val="0.093255643044619418"/>
          <c:w val="0.87698979591836723"/>
          <c:h val="0.38194668195211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 xml:space="preserve">'Grafico 7'!$B$3:$B$4</c:f>
              <c:strCache>
                <c:ptCount val="2"/>
                <c:pt idx="0">
                  <c:v xml:space="preserve">Italiana 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 xml:space="preserve">'Grafico 7'!$A$5:$A$26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7'!$B$5:$B$26</c:f>
              <c:numCache>
                <c:formatCode>0.00</c:formatCode>
                <c:ptCount val="22"/>
                <c:pt idx="0">
                  <c:v>32.09560100328</c:v>
                </c:pt>
                <c:pt idx="1">
                  <c:v>31.5236486486487</c:v>
                </c:pt>
                <c:pt idx="2">
                  <c:v>32.5779091158167</c:v>
                </c:pt>
                <c:pt idx="3">
                  <c:v>30.8341489940185</c:v>
                </c:pt>
                <c:pt idx="4">
                  <c:v>31.7158322056834</c:v>
                </c:pt>
                <c:pt idx="5">
                  <c:v>32.260325203252</c:v>
                </c:pt>
                <c:pt idx="6">
                  <c:v>32.3286871961102</c:v>
                </c:pt>
                <c:pt idx="7">
                  <c:v>32.6548192771084</c:v>
                </c:pt>
                <c:pt idx="8">
                  <c:v>32.5661784287617</c:v>
                </c:pt>
                <c:pt idx="9">
                  <c:v>32.8706132974549</c:v>
                </c:pt>
                <c:pt idx="10">
                  <c:v>32.6935018050542</c:v>
                </c:pt>
                <c:pt idx="11">
                  <c:v>32.742925948224</c:v>
                </c:pt>
                <c:pt idx="12">
                  <c:v>33.0904556035916</c:v>
                </c:pt>
                <c:pt idx="13">
                  <c:v>32.401838831801</c:v>
                </c:pt>
                <c:pt idx="14">
                  <c:v>31.5994694960212</c:v>
                </c:pt>
                <c:pt idx="15">
                  <c:v>30.7112666067798</c:v>
                </c:pt>
                <c:pt idx="16">
                  <c:v>31.3432847831335</c:v>
                </c:pt>
                <c:pt idx="17">
                  <c:v>31.9398907103825</c:v>
                </c:pt>
                <c:pt idx="18">
                  <c:v>31.273695811903</c:v>
                </c:pt>
                <c:pt idx="19">
                  <c:v>30.60373478575</c:v>
                </c:pt>
                <c:pt idx="20">
                  <c:v>32.8637440758294</c:v>
                </c:pt>
                <c:pt idx="21">
                  <c:v>31.987475597996095</c:v>
                </c:pt>
              </c:numCache>
            </c:numRef>
          </c:val>
        </c:ser>
        <c:ser>
          <c:idx val="1"/>
          <c:order val="1"/>
          <c:tx>
            <c:strRef>
              <c:f xml:space="preserve">'Grafico 7'!$C$3:$C$4</c:f>
              <c:strCache>
                <c:ptCount val="2"/>
                <c:pt idx="0">
                  <c:v>Straniera</c:v>
                </c:pt>
              </c:strCache>
            </c:strRef>
          </c:tx>
          <c:spPr bwMode="auto"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 xml:space="preserve">'Grafico 7'!$A$5:$A$26</c:f>
              <c:strCache>
                <c:ptCount val="22"/>
                <c:pt idx="0">
                  <c:v>Piemonte</c:v>
                </c:pt>
                <c:pt idx="1">
                  <c:v xml:space="preserve">Valle d'Aosta</c:v>
                </c:pt>
                <c:pt idx="2">
                  <c:v>Lombardia</c:v>
                </c:pt>
                <c:pt idx="3">
                  <c:v xml:space="preserve">Prov. Auton. Bolzano</c:v>
                </c:pt>
                <c:pt idx="4">
                  <c:v xml:space="preserve">Prov. Auton. Trento</c:v>
                </c:pt>
                <c:pt idx="5">
                  <c:v>Veneto</c:v>
                </c:pt>
                <c:pt idx="6">
                  <c:v xml:space="preserve">Friuli Venezia Giulia</c:v>
                </c:pt>
                <c:pt idx="7">
                  <c:v>Liguria</c:v>
                </c:pt>
                <c:pt idx="8">
                  <c:v xml:space="preserve">Emilia 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Totale</c:v>
                </c:pt>
              </c:strCache>
            </c:strRef>
          </c:cat>
          <c:val>
            <c:numRef>
              <c:f xml:space="preserve">'Grafico 7'!$C$5:$C$26</c:f>
              <c:numCache>
                <c:formatCode>0.00</c:formatCode>
                <c:ptCount val="22"/>
                <c:pt idx="0">
                  <c:v>28.7230714539637</c:v>
                </c:pt>
                <c:pt idx="1">
                  <c:v>29.1086956521739</c:v>
                </c:pt>
                <c:pt idx="2">
                  <c:v>28.7829798586101</c:v>
                </c:pt>
                <c:pt idx="3">
                  <c:v>28.7934508816121</c:v>
                </c:pt>
                <c:pt idx="4">
                  <c:v>28.0224089635854</c:v>
                </c:pt>
                <c:pt idx="5">
                  <c:v>28.292469352014</c:v>
                </c:pt>
                <c:pt idx="6">
                  <c:v>28.2985436893204</c:v>
                </c:pt>
                <c:pt idx="7">
                  <c:v>28.2358402971216</c:v>
                </c:pt>
                <c:pt idx="8">
                  <c:v>28.6547455295736</c:v>
                </c:pt>
                <c:pt idx="9">
                  <c:v>28.4750343563903</c:v>
                </c:pt>
                <c:pt idx="10">
                  <c:v>29.7539432176656</c:v>
                </c:pt>
                <c:pt idx="11">
                  <c:v>28.9804177545692</c:v>
                </c:pt>
                <c:pt idx="12">
                  <c:v>30.5336691410392</c:v>
                </c:pt>
                <c:pt idx="13">
                  <c:v>28.775641025641</c:v>
                </c:pt>
                <c:pt idx="15">
                  <c:v>29.2738407699038</c:v>
                </c:pt>
                <c:pt idx="16">
                  <c:v>29.1750924784217</c:v>
                </c:pt>
                <c:pt idx="17">
                  <c:v>28.6739130434783</c:v>
                </c:pt>
                <c:pt idx="18">
                  <c:v>28.284064665127</c:v>
                </c:pt>
                <c:pt idx="19">
                  <c:v>28.8459958932238</c:v>
                </c:pt>
                <c:pt idx="20">
                  <c:v>30.0285714285714</c:v>
                </c:pt>
                <c:pt idx="21">
                  <c:v>28.91425139859035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219"/>
        <c:overlap val="-27"/>
        <c:axId val="266463104"/>
        <c:axId val="266464640"/>
      </c:barChart>
      <c:catAx>
        <c:axId val="2664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10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Calibri"/>
              </a:defRPr>
            </a:pPr>
            <a:endParaRPr lang="it-IT"/>
          </a:p>
        </c:txPr>
        <c:crossAx val="266464640"/>
        <c:crosses val="autoZero"/>
        <c:auto val="1"/>
        <c:lblAlgn val="ctr"/>
        <c:lblOffset val="100"/>
        <c:noMultiLvlLbl val="0"/>
      </c:catAx>
      <c:valAx>
        <c:axId val="266464640"/>
        <c:scaling>
          <c:orientation val="minMax"/>
          <c:max val="38"/>
          <c:min val="2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</c:spPr>
        <c:txPr>
          <a:bodyPr rot="-60000000" spcFirstLastPara="true" vertOverflow="ellipsis" vert="horz" wrap="square" anchor="ctr" anchorCtr="true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463104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38385960683485992"/>
          <c:y val="0.79139947506561659"/>
          <c:w val="0.18059493964288514"/>
          <c:h val="0.043103749962289203"/>
        </c:manualLayout>
      </c:layout>
      <c:overlay val="0"/>
      <c:spPr bwMode="auto">
        <a:prstGeom prst="rect">
          <a:avLst/>
        </a:prstGeom>
        <a:noFill/>
        <a:ln>
          <a:noFill/>
        </a:ln>
      </c:spPr>
      <c:txPr>
        <a:bodyPr rot="0" spcFirstLastPara="true" vertOverflow="ellipsis" vert="horz" wrap="square" anchor="ctr" anchorCtr="true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/>
      </a:pPr>
      <a:endParaRPr lang="it-IT"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Distribuzione dei parti secondo l'età della madre - Anno 2020</a:t>
            </a:r>
            <a:endParaRPr/>
          </a:p>
        </c:rich>
      </c:tx>
      <c:layout>
        <c:manualLayout>
          <c:xMode val="edge"/>
          <c:yMode val="edge"/>
          <c:x val="0.245630115474467"/>
          <c:y val="0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2938726865341585"/>
          <c:y val="0.16523235800344241"/>
          <c:w val="0.9006347143372555"/>
          <c:h val="0.61962134251291145"/>
        </c:manualLayout>
      </c:layout>
      <c:lineChart>
        <c:grouping val="standard"/>
        <c:varyColors val="0"/>
        <c:ser>
          <c:idx val="0"/>
          <c:order val="0"/>
          <c:tx>
            <c:strRef>
              <c:f xml:space="preserve">'Grafico 8'!$D$3:$D$5</c:f>
              <c:strCache>
                <c:ptCount val="3"/>
                <c:pt idx="0">
                  <c:v>Italiana</c:v>
                </c:pt>
              </c:strCache>
            </c:strRef>
          </c:tx>
          <c:spPr bwMode="auto">
            <a:prstGeom prst="rect">
              <a:avLst/>
            </a:prstGeom>
            <a:ln w="28575">
              <a:noFill/>
            </a:ln>
          </c:spPr>
          <c:marker>
            <c:symbol val="triangle"/>
            <c:size val="10"/>
            <c:spPr bwMode="auto">
              <a:prstGeom prst="rect">
                <a:avLst/>
              </a:pr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 xml:space="preserve">'Grafico 8'!$A$6:$A$59</c:f>
              <c:strCach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</c:strCache>
            </c:strRef>
          </c:cat>
          <c:val>
            <c:numRef>
              <c:f xml:space="preserve">'Grafico 8'!$D$6:$D$59</c:f>
              <c:numCache>
                <c:formatCode>0.00</c:formatCode>
                <c:ptCount val="54"/>
                <c:pt idx="0">
                  <c:v>0</c:v>
                </c:pt>
                <c:pt idx="1">
                  <c:v>0.0006341857847256354</c:v>
                </c:pt>
                <c:pt idx="2">
                  <c:v>0.004439300493079447</c:v>
                </c:pt>
                <c:pt idx="3">
                  <c:v>0.015854644618140883</c:v>
                </c:pt>
                <c:pt idx="4">
                  <c:v>0.05041776988568801</c:v>
                </c:pt>
                <c:pt idx="5">
                  <c:v>0.11542181282006563</c:v>
                </c:pt>
                <c:pt idx="6">
                  <c:v>0.2257701393623262</c:v>
                </c:pt>
                <c:pt idx="7">
                  <c:v>0.43568563410651145</c:v>
                </c:pt>
                <c:pt idx="8">
                  <c:v>0.6357712491874495</c:v>
                </c:pt>
                <c:pt idx="9">
                  <c:v>0.8428329079003695</c:v>
                </c:pt>
                <c:pt idx="10">
                  <c:v>1.0898482710510045</c:v>
                </c:pt>
                <c:pt idx="11">
                  <c:v>1.3543037432815943</c:v>
                </c:pt>
                <c:pt idx="12">
                  <c:v>1.6736162858909518</c:v>
                </c:pt>
                <c:pt idx="13">
                  <c:v>2.182550378133274</c:v>
                </c:pt>
                <c:pt idx="14">
                  <c:v>2.7349261966293024</c:v>
                </c:pt>
                <c:pt idx="15">
                  <c:v>3.5730027111442295</c:v>
                </c:pt>
                <c:pt idx="16">
                  <c:v>4.479888383301888</c:v>
                </c:pt>
                <c:pt idx="17">
                  <c:v>5.345234886560018</c:v>
                </c:pt>
                <c:pt idx="18">
                  <c:v>6.287634962662311</c:v>
                </c:pt>
                <c:pt idx="19">
                  <c:v>6.865061119655003</c:v>
                </c:pt>
                <c:pt idx="20">
                  <c:v>7.484660631331949</c:v>
                </c:pt>
                <c:pt idx="21">
                  <c:v>7.304234775577506</c:v>
                </c:pt>
                <c:pt idx="22">
                  <c:v>7.168519017646219</c:v>
                </c:pt>
                <c:pt idx="23">
                  <c:v>7.158372045090609</c:v>
                </c:pt>
                <c:pt idx="24">
                  <c:v>6.662755854327525</c:v>
                </c:pt>
                <c:pt idx="25">
                  <c:v>5.944857546018106</c:v>
                </c:pt>
                <c:pt idx="26">
                  <c:v>5.112805796458073</c:v>
                </c:pt>
                <c:pt idx="27">
                  <c:v>4.241117435352686</c:v>
                </c:pt>
                <c:pt idx="28">
                  <c:v>3.371331631601478</c:v>
                </c:pt>
                <c:pt idx="29">
                  <c:v>2.584624165649327</c:v>
                </c:pt>
                <c:pt idx="30">
                  <c:v>1.8134542514229544</c:v>
                </c:pt>
                <c:pt idx="31">
                  <c:v>1.245540881201148</c:v>
                </c:pt>
                <c:pt idx="32">
                  <c:v>0.753095619361692</c:v>
                </c:pt>
                <c:pt idx="33">
                  <c:v>0.46200434417262537</c:v>
                </c:pt>
                <c:pt idx="34">
                  <c:v>0.2999698761752255</c:v>
                </c:pt>
                <c:pt idx="35">
                  <c:v>0.1775720197231779</c:v>
                </c:pt>
                <c:pt idx="36">
                  <c:v>0.10590902604918111</c:v>
                </c:pt>
                <c:pt idx="37">
                  <c:v>0.06976043631981989</c:v>
                </c:pt>
                <c:pt idx="38">
                  <c:v>0.050734862778050824</c:v>
                </c:pt>
                <c:pt idx="39">
                  <c:v>0.033928939482821496</c:v>
                </c:pt>
                <c:pt idx="40">
                  <c:v>0.02061103800358315</c:v>
                </c:pt>
                <c:pt idx="41">
                  <c:v>0.00824441520143326</c:v>
                </c:pt>
                <c:pt idx="42">
                  <c:v>0.004439300493079447</c:v>
                </c:pt>
                <c:pt idx="43">
                  <c:v>0.0038051147083538123</c:v>
                </c:pt>
                <c:pt idx="44">
                  <c:v>0.0025367431389025415</c:v>
                </c:pt>
                <c:pt idx="45">
                  <c:v>0.0015854644618140882</c:v>
                </c:pt>
                <c:pt idx="46">
                  <c:v>0</c:v>
                </c:pt>
                <c:pt idx="47">
                  <c:v>0</c:v>
                </c:pt>
                <c:pt idx="48">
                  <c:v>0.0003170928923628177</c:v>
                </c:pt>
                <c:pt idx="49">
                  <c:v>0</c:v>
                </c:pt>
                <c:pt idx="50">
                  <c:v>0</c:v>
                </c:pt>
                <c:pt idx="51">
                  <c:v>0.0003170928923628177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 xml:space="preserve">'Grafico 8'!$E$3:$E$5</c:f>
              <c:strCache>
                <c:ptCount val="3"/>
                <c:pt idx="0">
                  <c:v>Straniera</c:v>
                </c:pt>
              </c:strCache>
            </c:strRef>
          </c:tx>
          <c:spPr bwMode="auto">
            <a:prstGeom prst="rect">
              <a:avLst/>
            </a:prstGeom>
            <a:ln w="28575">
              <a:noFill/>
            </a:ln>
          </c:spPr>
          <c:marker>
            <c:symbol val="triangle"/>
            <c:size val="10"/>
            <c:spPr bwMode="auto">
              <a:prstGeom prst="rect">
                <a:avLst/>
              </a:prstGeom>
              <a:solidFill>
                <a:schemeClr val="accent4"/>
              </a:solidFill>
              <a:ln w="9525">
                <a:solidFill>
                  <a:schemeClr val="accent4"/>
                </a:solidFill>
              </a:ln>
            </c:spPr>
          </c:marker>
          <c:cat>
            <c:strRef>
              <c:f xml:space="preserve">'Grafico 8'!$A$6:$A$59</c:f>
              <c:strCach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54</c:v>
                </c:pt>
                <c:pt idx="43">
                  <c:v>55</c:v>
                </c:pt>
                <c:pt idx="44">
                  <c:v>56</c:v>
                </c:pt>
                <c:pt idx="45">
                  <c:v>57</c:v>
                </c:pt>
                <c:pt idx="46">
                  <c:v>58</c:v>
                </c:pt>
                <c:pt idx="47">
                  <c:v>59</c:v>
                </c:pt>
                <c:pt idx="48">
                  <c:v>60</c:v>
                </c:pt>
                <c:pt idx="49">
                  <c:v>61</c:v>
                </c:pt>
                <c:pt idx="50">
                  <c:v>62</c:v>
                </c:pt>
                <c:pt idx="51">
                  <c:v>63</c:v>
                </c:pt>
                <c:pt idx="52">
                  <c:v>64</c:v>
                </c:pt>
                <c:pt idx="53">
                  <c:v>65</c:v>
                </c:pt>
              </c:strCache>
            </c:strRef>
          </c:cat>
          <c:val>
            <c:numRef>
              <c:f xml:space="preserve">'Grafico 8'!$E$6:$E$59</c:f>
              <c:numCache>
                <c:formatCode>0.00</c:formatCode>
                <c:ptCount val="54"/>
                <c:pt idx="0">
                  <c:v>0.001235299930823204</c:v>
                </c:pt>
                <c:pt idx="1">
                  <c:v>0.002470599861646408</c:v>
                </c:pt>
                <c:pt idx="2">
                  <c:v>0.001235299930823204</c:v>
                </c:pt>
                <c:pt idx="3">
                  <c:v>0.021000098823994468</c:v>
                </c:pt>
                <c:pt idx="4">
                  <c:v>0.05805909674869058</c:v>
                </c:pt>
                <c:pt idx="5">
                  <c:v>0.11858879335902757</c:v>
                </c:pt>
                <c:pt idx="6">
                  <c:v>0.2680600849886352</c:v>
                </c:pt>
                <c:pt idx="7">
                  <c:v>0.6571795631979445</c:v>
                </c:pt>
                <c:pt idx="8">
                  <c:v>1.369947623282933</c:v>
                </c:pt>
                <c:pt idx="9">
                  <c:v>2.055539084889811</c:v>
                </c:pt>
                <c:pt idx="10">
                  <c:v>2.8103073426227887</c:v>
                </c:pt>
                <c:pt idx="11">
                  <c:v>3.3822512105939317</c:v>
                </c:pt>
                <c:pt idx="12">
                  <c:v>4.0406660737227</c:v>
                </c:pt>
                <c:pt idx="13">
                  <c:v>4.7151398359521695</c:v>
                </c:pt>
                <c:pt idx="14">
                  <c:v>5.158612511117699</c:v>
                </c:pt>
                <c:pt idx="15">
                  <c:v>5.713262180057318</c:v>
                </c:pt>
                <c:pt idx="16">
                  <c:v>6.031969562209705</c:v>
                </c:pt>
                <c:pt idx="17">
                  <c:v>6.104852258128274</c:v>
                </c:pt>
                <c:pt idx="18">
                  <c:v>6.124617057021445</c:v>
                </c:pt>
                <c:pt idx="19">
                  <c:v>6.532266034193102</c:v>
                </c:pt>
                <c:pt idx="20">
                  <c:v>6.32720624567645</c:v>
                </c:pt>
                <c:pt idx="21">
                  <c:v>6.0838521593042785</c:v>
                </c:pt>
                <c:pt idx="22">
                  <c:v>5.397025397766578</c:v>
                </c:pt>
                <c:pt idx="23">
                  <c:v>5.098082814507363</c:v>
                </c:pt>
                <c:pt idx="24">
                  <c:v>4.571845043976677</c:v>
                </c:pt>
                <c:pt idx="25">
                  <c:v>4.036960173930231</c:v>
                </c:pt>
                <c:pt idx="26">
                  <c:v>3.4563692064433242</c:v>
                </c:pt>
                <c:pt idx="27">
                  <c:v>2.760895345389861</c:v>
                </c:pt>
                <c:pt idx="28">
                  <c:v>2.3112461705702145</c:v>
                </c:pt>
                <c:pt idx="29">
                  <c:v>1.787478999901176</c:v>
                </c:pt>
                <c:pt idx="30">
                  <c:v>1.1920644332443917</c:v>
                </c:pt>
                <c:pt idx="31">
                  <c:v>0.7609447573870937</c:v>
                </c:pt>
                <c:pt idx="32">
                  <c:v>0.46200217412787825</c:v>
                </c:pt>
                <c:pt idx="33">
                  <c:v>0.2594129854728728</c:v>
                </c:pt>
                <c:pt idx="34">
                  <c:v>0.13341239252890602</c:v>
                </c:pt>
                <c:pt idx="35">
                  <c:v>0.07411799584939224</c:v>
                </c:pt>
                <c:pt idx="36">
                  <c:v>0.034588398063049704</c:v>
                </c:pt>
                <c:pt idx="37">
                  <c:v>0.03705899792469612</c:v>
                </c:pt>
                <c:pt idx="38">
                  <c:v>0.01605889910070165</c:v>
                </c:pt>
                <c:pt idx="39">
                  <c:v>0.012352999308232039</c:v>
                </c:pt>
                <c:pt idx="40">
                  <c:v>0.007411799584939223</c:v>
                </c:pt>
                <c:pt idx="41">
                  <c:v>0.006176499654116019</c:v>
                </c:pt>
                <c:pt idx="42">
                  <c:v>0.0037058997924696115</c:v>
                </c:pt>
                <c:pt idx="43">
                  <c:v>0.001235299930823204</c:v>
                </c:pt>
                <c:pt idx="44">
                  <c:v>0</c:v>
                </c:pt>
                <c:pt idx="45">
                  <c:v>0</c:v>
                </c:pt>
                <c:pt idx="46">
                  <c:v>0.001235299930823204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 xml:space="preserve">'Grafico 8'!$E$68</c:f>
              <c:strCache>
                <c:ptCount val="1"/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val>
            <c:numRef>
              <c:f xml:space="preserve">'Grafico 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marker val="1"/>
        <c:smooth val="0"/>
        <c:axId val="266290304"/>
        <c:axId val="266292224"/>
      </c:lineChart>
      <c:catAx>
        <c:axId val="2662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Età in anni compiuti</a:t>
                </a:r>
                <a:endParaRPr/>
              </a:p>
            </c:rich>
          </c:tx>
          <c:layout/>
          <c:overlay val="0"/>
          <c:spPr bwMode="auto">
            <a:prstGeom prst="rect">
              <a:avLst/>
            </a:prstGeom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292224"/>
        <c:crosses val="autoZero"/>
        <c:auto val="1"/>
        <c:lblAlgn val="ctr"/>
        <c:lblOffset val="100"/>
        <c:noMultiLvlLbl val="0"/>
      </c:catAx>
      <c:valAx>
        <c:axId val="266292224"/>
        <c:scaling>
          <c:orientation val="minMax"/>
          <c:max val="9"/>
          <c:min val="0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% di Parti</a:t>
                </a:r>
                <a:endParaRPr/>
              </a:p>
            </c:rich>
          </c:tx>
          <c:layout/>
          <c:overlay val="0"/>
          <c:spPr bwMode="auto">
            <a:prstGeom prst="rect">
              <a:avLst/>
            </a:prstGeom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6290304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5623700842891309"/>
          <c:y val="0.9259896729776248"/>
          <c:w val="0.18181829279796854"/>
          <c:h val="0.037865748709122897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3" b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4="http://schemas.microsoft.com/office/drawing/2007/8/2/chart">
  <c:date1904 val="0"/>
  <c:lang val="it-IT"/>
  <c:roundedCorners val="1"/>
  <mc:AlternateContent>
    <mc:Choice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Distribuzione dei parti secondo il titolo di studio e la cittadinanza della madre</a:t>
            </a:r>
            <a:endParaRPr lang="it-IT"/>
          </a:p>
          <a:p>
            <a:pPr>
              <a:defRPr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 sz="1400" b="0" i="0" strike="noStrike">
                <a:solidFill>
                  <a:srgbClr val="333333"/>
                </a:solidFill>
                <a:latin typeface="Calibri"/>
                <a:cs typeface="Calibri"/>
              </a:rPr>
              <a:t>Anno 2020</a:t>
            </a:r>
            <a:endParaRPr lang="it-IT"/>
          </a:p>
        </c:rich>
      </c:tx>
      <c:layout>
        <c:manualLayout>
          <c:xMode val="edge"/>
          <c:yMode val="edge"/>
          <c:x val="0.080926900711996624"/>
          <c:y val="0.0033840947546531302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3042779988885"/>
          <c:y val="0.23096475323796617"/>
          <c:w val="0.84714701158748695"/>
          <c:h val="0.5964474396804604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 xml:space="preserve">'Grafico 9'!$A$5</c:f>
              <c:strCache>
                <c:ptCount val="1"/>
                <c:pt idx="0">
                  <c:v xml:space="preserve">Elementare/media inferiore</c:v>
                </c:pt>
              </c:strCache>
            </c:strRef>
          </c:tx>
          <c:spPr bwMode="auto">
            <a:prstGeom prst="rect">
              <a:avLst/>
            </a:prstGeom>
            <a:solidFill>
              <a:srgbClr val="972828"/>
            </a:solidFill>
            <a:ln w="25400">
              <a:noFill/>
            </a:ln>
          </c:spPr>
          <c:invertIfNegative val="0"/>
          <c:cat>
            <c:strRef>
              <c:f xml:space="preserve"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9'!$E$5:$G$5</c:f>
              <c:numCache>
                <c:formatCode>#,##0.0</c:formatCode>
                <c:ptCount val="3"/>
                <c:pt idx="0">
                  <c:v>20.100731270279432</c:v>
                </c:pt>
                <c:pt idx="1">
                  <c:v>43.25679935675724</c:v>
                </c:pt>
                <c:pt idx="2">
                  <c:v>24.775824039908475</c:v>
                </c:pt>
              </c:numCache>
            </c:numRef>
          </c:val>
        </c:ser>
        <c:ser>
          <c:idx val="4"/>
          <c:order val="1"/>
          <c:tx>
            <c:strRef>
              <c:f xml:space="preserve">'Grafico 9'!$A$6</c:f>
              <c:strCache>
                <c:ptCount val="1"/>
                <c:pt idx="0">
                  <c:v xml:space="preserve">Diploma superiore</c:v>
                </c:pt>
              </c:strCache>
            </c:strRef>
          </c:tx>
          <c:spPr bwMode="auto">
            <a:prstGeom prst="rect">
              <a:avLst/>
            </a:prstGeom>
            <a:solidFill>
              <a:srgbClr val="E7CAC9"/>
            </a:solidFill>
            <a:ln w="25400">
              <a:noFill/>
            </a:ln>
          </c:spPr>
          <c:invertIfNegative val="0"/>
          <c:cat>
            <c:strRef>
              <c:f xml:space="preserve"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9'!$E$6:$G$6</c:f>
              <c:numCache>
                <c:formatCode>#,##0.0</c:formatCode>
                <c:ptCount val="3"/>
                <c:pt idx="0">
                  <c:v>43.73189984987167</c:v>
                </c:pt>
                <c:pt idx="1">
                  <c:v>38.08916059372328</c:v>
                </c:pt>
                <c:pt idx="2">
                  <c:v>42.59265939683783</c:v>
                </c:pt>
              </c:numCache>
            </c:numRef>
          </c:val>
        </c:ser>
        <c:ser>
          <c:idx val="5"/>
          <c:order val="2"/>
          <c:tx>
            <c:strRef>
              <c:f xml:space="preserve">'Grafico 9'!$A$7</c:f>
              <c:strCache>
                <c:ptCount val="1"/>
                <c:pt idx="0">
                  <c:v>Laurea</c:v>
                </c:pt>
              </c:strCache>
            </c:strRef>
          </c:tx>
          <c:spPr bwMode="auto">
            <a:prstGeom prst="rect">
              <a:avLst/>
            </a:prstGeom>
            <a:solidFill>
              <a:srgbClr val="B6CAE0"/>
            </a:solidFill>
            <a:ln w="25400">
              <a:noFill/>
            </a:ln>
          </c:spPr>
          <c:invertIfNegative val="0"/>
          <c:cat>
            <c:strRef>
              <c:f xml:space="preserve">'Grafico 9'!$E$4:$G$4</c:f>
              <c:strCache>
                <c:ptCount val="3"/>
                <c:pt idx="0">
                  <c:v>Italiana</c:v>
                </c:pt>
                <c:pt idx="1">
                  <c:v>Straniera</c:v>
                </c:pt>
                <c:pt idx="2">
                  <c:v xml:space="preserve">Totale </c:v>
                </c:pt>
              </c:strCache>
            </c:strRef>
          </c:cat>
          <c:val>
            <c:numRef>
              <c:f xml:space="preserve">'Grafico 9'!$E$7:$G$7</c:f>
              <c:numCache>
                <c:formatCode>#,##0.0</c:formatCode>
                <c:ptCount val="3"/>
                <c:pt idx="0">
                  <c:v>36.16736887984891</c:v>
                </c:pt>
                <c:pt idx="1">
                  <c:v>18.654040049519484</c:v>
                </c:pt>
                <c:pt idx="2">
                  <c:v>32.63151656325369</c:v>
                </c:pt>
              </c:numCache>
            </c:numRef>
          </c:val>
        </c:ser>
        <c:dLbls>
          <c:showBubbleSize val="0"/>
          <c:showCatName val="0"/>
          <c:showLeaderLines val="0"/>
          <c:showLegendKey val="0"/>
          <c:showPercent val="0"/>
          <c:showSerName val="0"/>
          <c:showVal val="0"/>
        </c:dLbls>
        <c:gapWidth val="150"/>
        <c:overlap val="100"/>
        <c:axId val="268406144"/>
        <c:axId val="268412032"/>
      </c:barChart>
      <c:catAx>
        <c:axId val="26840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8412032"/>
        <c:crosses val="autoZero"/>
        <c:auto val="1"/>
        <c:lblAlgn val="ctr"/>
        <c:lblOffset val="100"/>
        <c:noMultiLvlLbl val="0"/>
      </c:catAx>
      <c:valAx>
        <c:axId val="268412032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/>
                  <a:t>Valore %</a:t>
                </a:r>
                <a:endParaRPr/>
              </a:p>
            </c:rich>
          </c:tx>
          <c:layout>
            <c:manualLayout>
              <c:xMode val="edge"/>
              <c:yMode val="edge"/>
              <c:x val="0.031921424186617559"/>
              <c:y val="0.1351069187417561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 bwMode="auto">
          <a:prstGeom prst="rect">
            <a:avLst/>
          </a:prstGeom>
          <a:ln w="9525">
            <a:noFill/>
          </a:ln>
        </c:spPr>
        <c:txPr>
          <a:bodyPr rot="0" vert="horz"/>
          <a:lstStyle/>
          <a:p>
            <a:pPr>
              <a:defRPr sz="900" b="0" i="0" u="none" strike="noStrike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268406144"/>
        <c:crosses val="autoZero"/>
        <c:crossBetween val="between"/>
      </c:valAx>
      <c:spPr bwMode="auto">
        <a:prstGeom prst="rect">
          <a:avLst/>
        </a:prstGeom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942948429788898"/>
          <c:y val="0.9238589338769202"/>
          <c:w val="0.66114296486419855"/>
          <c:h val="0.055837563451780328"/>
        </c:manualLayout>
      </c:layout>
      <c:overlay val="0"/>
      <c:spPr bwMode="auto">
        <a:prstGeom prst="rect">
          <a:avLst/>
        </a:prstGeom>
        <a:noFill/>
        <a:ln w="25400">
          <a:noFill/>
        </a:ln>
      </c:spPr>
      <c:txPr>
        <a:bodyPr/>
        <a:lstStyle/>
        <a:p>
          <a:pPr>
            <a:defRPr sz="750" b="0" i="0" u="none" strike="noStrike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</c:spPr>
  <c:txPr>
    <a:bodyPr/>
    <a:lstStyle/>
    <a:p>
      <a:pPr>
        <a:defRPr sz="1000" b="0" i="0" u="none" strike="noStrike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l="0.70000000000000062" r="0.70000000000000062" t="0.75000000000000278" b="0.75000000000000278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428625</xdr:colOff>
      <xdr:row>3</xdr:row>
      <xdr:rowOff>285750</xdr:rowOff>
    </xdr:from>
    <xdr:to>
      <xdr:col>11</xdr:col>
      <xdr:colOff>257175</xdr:colOff>
      <xdr:row>18</xdr:row>
      <xdr:rowOff>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8</xdr:col>
      <xdr:colOff>0</xdr:colOff>
      <xdr:row>1</xdr:row>
      <xdr:rowOff>19050</xdr:rowOff>
    </xdr:from>
    <xdr:to>
      <xdr:col>17</xdr:col>
      <xdr:colOff>400050</xdr:colOff>
      <xdr:row>15</xdr:row>
      <xdr:rowOff>38100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8</xdr:col>
      <xdr:colOff>38100</xdr:colOff>
      <xdr:row>1</xdr:row>
      <xdr:rowOff>0</xdr:rowOff>
    </xdr:from>
    <xdr:to>
      <xdr:col>17</xdr:col>
      <xdr:colOff>381000</xdr:colOff>
      <xdr:row>15</xdr:row>
      <xdr:rowOff>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47625</xdr:colOff>
      <xdr:row>11</xdr:row>
      <xdr:rowOff>28575</xdr:rowOff>
    </xdr:from>
    <xdr:to>
      <xdr:col>9</xdr:col>
      <xdr:colOff>390525</xdr:colOff>
      <xdr:row>31</xdr:row>
      <xdr:rowOff>114300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15</xdr:col>
      <xdr:colOff>57150</xdr:colOff>
      <xdr:row>3</xdr:row>
      <xdr:rowOff>28575</xdr:rowOff>
    </xdr:from>
    <xdr:to>
      <xdr:col>24</xdr:col>
      <xdr:colOff>266700</xdr:colOff>
      <xdr:row>22</xdr:row>
      <xdr:rowOff>104775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6</xdr:col>
      <xdr:colOff>266700</xdr:colOff>
      <xdr:row>1</xdr:row>
      <xdr:rowOff>19050</xdr:rowOff>
    </xdr:from>
    <xdr:to>
      <xdr:col>17</xdr:col>
      <xdr:colOff>104775</xdr:colOff>
      <xdr:row>22</xdr:row>
      <xdr:rowOff>28575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7</xdr:col>
      <xdr:colOff>561975</xdr:colOff>
      <xdr:row>0</xdr:row>
      <xdr:rowOff>180974</xdr:rowOff>
    </xdr:from>
    <xdr:to>
      <xdr:col>19</xdr:col>
      <xdr:colOff>214312</xdr:colOff>
      <xdr:row>21</xdr:row>
      <xdr:rowOff>142874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9</xdr:col>
      <xdr:colOff>533400</xdr:colOff>
      <xdr:row>1</xdr:row>
      <xdr:rowOff>171450</xdr:rowOff>
    </xdr:from>
    <xdr:to>
      <xdr:col>20</xdr:col>
      <xdr:colOff>200025</xdr:colOff>
      <xdr:row>20</xdr:row>
      <xdr:rowOff>142875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9</xdr:col>
      <xdr:colOff>219075</xdr:colOff>
      <xdr:row>0</xdr:row>
      <xdr:rowOff>447675</xdr:rowOff>
    </xdr:from>
    <xdr:to>
      <xdr:col>19</xdr:col>
      <xdr:colOff>533400</xdr:colOff>
      <xdr:row>16</xdr:row>
      <xdr:rowOff>38100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590549</xdr:colOff>
      <xdr:row>6</xdr:row>
      <xdr:rowOff>0</xdr:rowOff>
    </xdr:from>
    <xdr:to>
      <xdr:col>13</xdr:col>
      <xdr:colOff>190500</xdr:colOff>
      <xdr:row>24</xdr:row>
      <xdr:rowOff>19050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4</xdr:col>
      <xdr:colOff>514350</xdr:colOff>
      <xdr:row>5</xdr:row>
      <xdr:rowOff>0</xdr:rowOff>
    </xdr:from>
    <xdr:to>
      <xdr:col>16</xdr:col>
      <xdr:colOff>238125</xdr:colOff>
      <xdr:row>21</xdr:row>
      <xdr:rowOff>85725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95250</xdr:colOff>
      <xdr:row>4</xdr:row>
      <xdr:rowOff>38100</xdr:rowOff>
    </xdr:from>
    <xdr:to>
      <xdr:col>13</xdr:col>
      <xdr:colOff>95250</xdr:colOff>
      <xdr:row>22</xdr:row>
      <xdr:rowOff>152400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13</xdr:col>
      <xdr:colOff>180975</xdr:colOff>
      <xdr:row>1</xdr:row>
      <xdr:rowOff>47625</xdr:rowOff>
    </xdr:from>
    <xdr:to>
      <xdr:col>22</xdr:col>
      <xdr:colOff>209550</xdr:colOff>
      <xdr:row>21</xdr:row>
      <xdr:rowOff>161924</xdr:rowOff>
    </xdr:to>
    <xdr:graphicFrame>
      <xdr:nvGraphicFramePr>
        <xdr:cNvPr id="4" name="Grafico 2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428625</xdr:colOff>
      <xdr:row>14</xdr:row>
      <xdr:rowOff>76200</xdr:rowOff>
    </xdr:from>
    <xdr:to>
      <xdr:col>5</xdr:col>
      <xdr:colOff>590549</xdr:colOff>
      <xdr:row>34</xdr:row>
      <xdr:rowOff>9525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7</xdr:col>
      <xdr:colOff>579120</xdr:colOff>
      <xdr:row>3</xdr:row>
      <xdr:rowOff>7620</xdr:rowOff>
    </xdr:from>
    <xdr:to>
      <xdr:col>15</xdr:col>
      <xdr:colOff>460020</xdr:colOff>
      <xdr:row>22</xdr:row>
      <xdr:rowOff>132899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582706</xdr:colOff>
      <xdr:row>23</xdr:row>
      <xdr:rowOff>179294</xdr:rowOff>
    </xdr:from>
    <xdr:to>
      <xdr:col>15</xdr:col>
      <xdr:colOff>654106</xdr:colOff>
      <xdr:row>46</xdr:row>
      <xdr:rowOff>168086</xdr:rowOff>
    </xdr:to>
    <xdr:graphicFrame>
      <xdr:nvGraphicFramePr>
        <xdr:cNvPr id="5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889000</xdr:colOff>
      <xdr:row>37</xdr:row>
      <xdr:rowOff>38100</xdr:rowOff>
    </xdr:from>
    <xdr:to>
      <xdr:col>8</xdr:col>
      <xdr:colOff>428625</xdr:colOff>
      <xdr:row>71</xdr:row>
      <xdr:rowOff>123824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13</xdr:col>
      <xdr:colOff>9525</xdr:colOff>
      <xdr:row>1</xdr:row>
      <xdr:rowOff>190500</xdr:rowOff>
    </xdr:from>
    <xdr:to>
      <xdr:col>22</xdr:col>
      <xdr:colOff>257175</xdr:colOff>
      <xdr:row>17</xdr:row>
      <xdr:rowOff>38100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16</xdr:col>
      <xdr:colOff>9523</xdr:colOff>
      <xdr:row>2</xdr:row>
      <xdr:rowOff>28575</xdr:rowOff>
    </xdr:from>
    <xdr:to>
      <xdr:col>26</xdr:col>
      <xdr:colOff>190500</xdr:colOff>
      <xdr:row>21</xdr:row>
      <xdr:rowOff>95250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4</xdr:col>
      <xdr:colOff>9525</xdr:colOff>
      <xdr:row>0</xdr:row>
      <xdr:rowOff>295274</xdr:rowOff>
    </xdr:from>
    <xdr:to>
      <xdr:col>11</xdr:col>
      <xdr:colOff>47625</xdr:colOff>
      <xdr:row>16</xdr:row>
      <xdr:rowOff>133350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295274</xdr:colOff>
      <xdr:row>10</xdr:row>
      <xdr:rowOff>180975</xdr:rowOff>
    </xdr:from>
    <xdr:to>
      <xdr:col>11</xdr:col>
      <xdr:colOff>428625</xdr:colOff>
      <xdr:row>31</xdr:row>
      <xdr:rowOff>104775</xdr:rowOff>
    </xdr:to>
    <xdr:graphicFrame>
      <xdr:nvGraphicFramePr>
        <xdr:cNvPr id="4" name="Grafico 2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4</xdr:col>
      <xdr:colOff>101599</xdr:colOff>
      <xdr:row>0</xdr:row>
      <xdr:rowOff>561974</xdr:rowOff>
    </xdr:from>
    <xdr:to>
      <xdr:col>15</xdr:col>
      <xdr:colOff>542925</xdr:colOff>
      <xdr:row>29</xdr:row>
      <xdr:rowOff>38099</xdr:rowOff>
    </xdr:to>
    <xdr:graphicFrame>
      <xdr:nvGraphicFramePr>
        <xdr:cNvPr id="4" name="Grafico 3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7</xdr:col>
      <xdr:colOff>419099</xdr:colOff>
      <xdr:row>5</xdr:row>
      <xdr:rowOff>161924</xdr:rowOff>
    </xdr:from>
    <xdr:to>
      <xdr:col>22</xdr:col>
      <xdr:colOff>285750</xdr:colOff>
      <xdr:row>33</xdr:row>
      <xdr:rowOff>95250</xdr:rowOff>
    </xdr:to>
    <xdr:graphicFrame>
      <xdr:nvGraphicFramePr>
        <xdr:cNvPr id="4" name="Grafico 1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544285</xdr:colOff>
      <xdr:row>35</xdr:row>
      <xdr:rowOff>81643</xdr:rowOff>
    </xdr:from>
    <xdr:to>
      <xdr:col>18</xdr:col>
      <xdr:colOff>68036</xdr:colOff>
      <xdr:row>44</xdr:row>
      <xdr:rowOff>163286</xdr:rowOff>
    </xdr:to>
    <xdr:sp>
      <xdr:nvSpPr>
        <xdr:cNvPr id="5" name="CasellaDiTesto 3" hidden="0"/>
        <xdr:cNvSpPr/>
      </xdr:nvSpPr>
      <xdr:spPr bwMode="auto">
        <a:xfrm>
          <a:off x="6803571" y="7402286"/>
          <a:ext cx="5374822" cy="1918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mc:AlternateContent xmlns:mc="http://schemas.openxmlformats.org/markup-compatibility/2006">
            <mc:Choice xmlns:a14="http://schemas.microsoft.com/office/drawing/2010/main" Requires="a14">
              <a14:m>
                <m:oMathPara>
                  <m:oMathParaPr/>
                  <m:oMath>
                    <m:r>
                      <m:rPr/>
                      <a:rPr lang="it-IT" sz="1800" b="0" i="1">
                        <a:latin typeface="Cambria Math"/>
                      </a:rPr>
                      <m:t>𝑀𝑒</m:t>
                    </m:r>
                    <m:r>
                      <m:rPr/>
                      <a:rPr lang="it-IT" sz="180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800" i="1">
                            <a:latin typeface="Cambria Math"/>
                          </a:rPr>
                        </m:ctrlPr>
                      </m:sSubPr>
                      <m:e>
                        <m:r>
                          <m:rPr/>
                          <a:rPr lang="it-IT" sz="1800" b="0" i="1">
                            <a:latin typeface="Cambria Math"/>
                          </a:rPr>
                          <m:t>𝑐</m:t>
                        </m:r>
                      </m:e>
                      <m:sub>
                        <m:r>
                          <m:rPr/>
                          <a:rPr lang="it-IT" sz="18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m:rPr/>
                      <a:rPr lang="it-IT" sz="1800" i="1">
                        <a:latin typeface="Cambria Math"/>
                        <a:ea typeface="Cambria Math"/>
                      </a:rPr>
                      <m:t>+</m:t>
                    </m:r>
                    <m:f>
                      <m:fPr>
                        <m:ctrlPr>
                          <a:rPr lang="it-IT" sz="1800" i="1">
                            <a:latin typeface="Cambria Math"/>
                          </a:rPr>
                        </m:ctrlPr>
                      </m:fPr>
                      <m:num>
                        <m:r>
                          <m:rPr/>
                          <a:rPr lang="it-IT" sz="1800" b="0" i="1">
                            <a:latin typeface="Cambria Math"/>
                          </a:rPr>
                          <m:t>(</m:t>
                        </m:r>
                        <m:f>
                          <m:fPr>
                            <m:ctrlPr>
                              <a:rPr lang="it-IT" sz="18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/>
                              <a:rPr lang="it-IT" sz="1800" b="0" i="1">
                                <a:latin typeface="Cambria Math"/>
                              </a:rPr>
                              <m:t>𝑁</m:t>
                            </m:r>
                          </m:num>
                          <m:den>
                            <m:r>
                              <m:rPr/>
                              <a:rPr lang="it-IT" sz="18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m:rPr/>
                          <a:rPr lang="it-IT" sz="1800" b="0" i="1">
                            <a:latin typeface="Cambria Math"/>
                          </a:rPr>
                          <m:t>−</m:t>
                        </m:r>
                        <m:r>
                          <m:rPr/>
                          <a:rPr lang="it-IT" sz="1800" b="0" i="1">
                            <a:latin typeface="Cambria Math"/>
                          </a:rPr>
                          <m:t>𝐹</m:t>
                        </m:r>
                        <m:r>
                          <m:rPr/>
                          <a:rPr lang="it-IT" sz="1800" b="0" i="1">
                            <a:latin typeface="Cambria Math"/>
                          </a:rPr>
                          <m:t>)</m:t>
                        </m:r>
                      </m:num>
                      <m:den>
                        <m:sSub>
                          <m:sSubPr>
                            <m:ctrlPr>
                              <a:rPr lang="it-IT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m:rPr/>
                              <a:rPr lang="it-IT" sz="1800" b="0" i="1">
                                <a:latin typeface="Cambria Math"/>
                              </a:rPr>
                              <m:t>𝑓</m:t>
                            </m:r>
                          </m:e>
                          <m:sub>
                            <m:r>
                              <m:rPr/>
                              <a:rPr lang="it-IT" sz="1800" b="0" i="1">
                                <a:latin typeface="Cambria Math"/>
                              </a:rPr>
                              <m:t>𝑚</m:t>
                            </m:r>
                          </m:sub>
                        </m:sSub>
                      </m:den>
                    </m:f>
                  </m:oMath>
                </m:oMathPara>
              </a14:m>
            </mc:Choice>
            <mc:Fallback/>
          </mc:AlternateContent>
          <a:r>
            <a:rPr lang="it-IT" sz="1800"/>
            <a:t> </a:t>
          </a:r>
          <mc:AlternateContent xmlns:mc="http://schemas.openxmlformats.org/markup-compatibility/2006">
            <mc:Choice xmlns:a14="http://schemas.microsoft.com/office/drawing/2010/main" Requires="a14">
              <a14:m>
                <m:oMathPara>
                  <m:oMathParaPr/>
                  <m:oMath>
                    <m:r>
                      <m:rPr/>
                      <a:rPr lang="it-IT" sz="1800" i="1">
                        <a:latin typeface="Cambria Math"/>
                        <a:ea typeface="Cambria Math"/>
                      </a:rPr>
                      <m:t>∗</m:t>
                    </m:r>
                  </m:oMath>
                </m:oMathPara>
              </a14:m>
            </mc:Choice>
            <mc:Fallback/>
          </mc:AlternateContent>
          <a:r>
            <a:rPr lang="it-IT" sz="1800"/>
            <a:t> A</a:t>
          </a:r>
          <a:endParaRPr/>
        </a:p>
        <a:p>
          <a:pPr>
            <a:defRPr/>
          </a:pPr>
          <a:endParaRPr lang="it-IT" sz="1800"/>
        </a:p>
        <a:p>
          <a:pPr>
            <a:defRPr/>
          </a:pPr>
          <mc:AlternateContent xmlns:mc="http://schemas.openxmlformats.org/markup-compatibility/2006">
            <mc:Choice xmlns:a14="http://schemas.microsoft.com/office/drawing/2010/main" Requires="a14">
              <a14:m>
                <m:oMathPara>
                  <m:oMathParaPr/>
                  <m:oMath>
                    <m:sSub>
                      <m:sSubPr>
                        <m:ctrlPr>
                          <a:rPr lang="it-IT" sz="1800" i="1">
                            <a:latin typeface="Cambria Math"/>
                          </a:rPr>
                        </m:ctrlPr>
                      </m:sSubPr>
                      <m:e>
                        <m:r>
                          <m:rPr/>
                          <a:rPr lang="it-IT" sz="1800" b="0" i="1">
                            <a:latin typeface="Cambria Math"/>
                          </a:rPr>
                          <m:t>𝑐</m:t>
                        </m:r>
                      </m:e>
                      <m:sub>
                        <m:r>
                          <m:rPr/>
                          <a:rPr lang="it-IT" sz="1800" b="0" i="1">
                            <a:latin typeface="Cambria Math"/>
                          </a:rPr>
                          <m:t>𝑖</m:t>
                        </m:r>
                      </m:sub>
                    </m:sSub>
                  </m:oMath>
                </m:oMathPara>
              </a14:m>
            </mc:Choice>
            <mc:Fallback/>
          </mc:AlternateContent>
          <a:r>
            <a:rPr lang="it-IT" sz="1800"/>
            <a:t>= Estremo inf. classe mediana</a:t>
          </a:r>
          <a:endParaRPr/>
        </a:p>
        <a:p>
          <a:pPr>
            <a:defRPr/>
          </a:pPr>
          <a:r>
            <a:rPr lang="it-IT" sz="1800"/>
            <a:t>F = Frequenza cumulata classi inferiori a classe mediana</a:t>
          </a:r>
          <a:endParaRPr/>
        </a:p>
        <a:p>
          <a:pPr>
            <a:defRPr/>
          </a:pPr>
          <mc:AlternateContent xmlns:mc="http://schemas.openxmlformats.org/markup-compatibility/2006">
            <mc:Choice xmlns:a14="http://schemas.microsoft.com/office/drawing/2010/main" Requires="a14">
              <a14:m>
                <m:oMathPara>
                  <m:oMathParaPr/>
                  <m:oMath>
                    <m:sSub>
                      <m:sSubPr>
                        <m:ctrlPr>
                          <a:rPr lang="it-IT" sz="1800" i="1">
                            <a:latin typeface="Cambria Math"/>
                          </a:rPr>
                        </m:ctrlPr>
                      </m:sSubPr>
                      <m:e>
                        <m:r>
                          <m:rPr/>
                          <a:rPr lang="it-IT" sz="1800" b="0" i="1"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m:rPr/>
                          <a:rPr lang="it-IT" sz="1800" b="0" i="1">
                            <a:latin typeface="Cambria Math"/>
                          </a:rPr>
                          <m:t>𝑚</m:t>
                        </m:r>
                      </m:sub>
                    </m:sSub>
                  </m:oMath>
                </m:oMathPara>
              </a14:m>
            </mc:Choice>
            <mc:Fallback/>
          </mc:AlternateContent>
          <a:r>
            <a:rPr lang="it-IT" sz="1800"/>
            <a:t> = frequenza classe mediana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8</xdr:col>
      <xdr:colOff>180975</xdr:colOff>
      <xdr:row>1</xdr:row>
      <xdr:rowOff>28575</xdr:rowOff>
    </xdr:from>
    <xdr:to>
      <xdr:col>16</xdr:col>
      <xdr:colOff>476250</xdr:colOff>
      <xdr:row>20</xdr:row>
      <xdr:rowOff>76200</xdr:rowOff>
    </xdr:to>
    <xdr:graphicFrame>
      <xdr:nvGraphicFramePr>
        <xdr:cNvPr id="4" name="Grafico 2" hidden="0"/>
        <xdr:cNvGraphicFramePr>
          <a:graphicFrameLocks xmlns:a="http://schemas.openxmlformats.org/drawingml/2006/main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i Office">
  <a:themeElements>
    <a:clrScheme name="Personalizzato 5">
      <a:dk1>
        <a:sysClr val="windowText" lastClr="000000"/>
      </a:dk1>
      <a:lt1>
        <a:sysClr val="window" lastClr="FFFFFF"/>
      </a:lt1>
      <a:dk2>
        <a:srgbClr val="454551"/>
      </a:dk2>
      <a:lt2>
        <a:srgbClr val="D8D8D8"/>
      </a:lt2>
      <a:accent1>
        <a:srgbClr val="972828"/>
      </a:accent1>
      <a:accent2>
        <a:srgbClr val="E7CAC9"/>
      </a:accent2>
      <a:accent3>
        <a:srgbClr val="B6CAE0"/>
      </a:accent3>
      <a:accent4>
        <a:srgbClr val="002F86"/>
      </a:accent4>
      <a:accent5>
        <a:srgbClr val="D042D4"/>
      </a:accent5>
      <a:accent6>
        <a:srgbClr val="BE4773"/>
      </a:accent6>
      <a:hlink>
        <a:srgbClr val="6B9F25"/>
      </a:hlink>
      <a:folHlink>
        <a:srgbClr val="8C8C8C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1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1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2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2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_rels/sheet2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2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2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3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3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4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5.xml"/></Relationships>
</file>

<file path=xl/worksheets/_rels/sheet4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6.xml"/></Relationships>
</file>

<file path=xl/worksheets/_rels/sheet4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7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5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8.xml"/></Relationships>
</file>

<file path=xl/worksheets/_rels/sheet6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9.xml"/></Relationships>
</file>

<file path=xl/worksheets/_rels/sheet6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0.xml"/></Relationships>
</file>

<file path=xl/worksheets/_rels/sheet7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1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8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2.xml"/></Relationships>
</file>

<file path=xl/worksheets/_rels/sheet8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3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E3" activeCellId="0" sqref="E3"/>
    </sheetView>
  </sheetViews>
  <sheetFormatPr defaultColWidth="14.7109375" defaultRowHeight="14.25"/>
  <cols>
    <col customWidth="1" min="1" max="1" width="14.7109375"/>
    <col bestFit="1" customWidth="1" min="2" max="2" width="12.7109375"/>
    <col bestFit="1" customWidth="1" min="3" max="3" width="14.140625"/>
  </cols>
  <sheetData>
    <row ht="38.25" customHeight="1" r="1">
      <c r="A1" s="1" t="s">
        <v>0</v>
      </c>
      <c r="B1" s="1"/>
      <c r="C1" s="1"/>
      <c r="D1" s="1"/>
      <c r="E1" s="1"/>
    </row>
    <row ht="51" r="3">
      <c r="A3" s="2"/>
      <c r="B3" s="2" t="s">
        <v>1</v>
      </c>
      <c r="C3" s="2" t="s">
        <v>2</v>
      </c>
      <c r="D3" s="2" t="s">
        <v>3</v>
      </c>
      <c r="E3" s="2" t="s">
        <v>4</v>
      </c>
    </row>
    <row r="4">
      <c r="A4" s="3">
        <v>2002</v>
      </c>
      <c r="B4" s="4">
        <v>17</v>
      </c>
      <c r="C4" s="4">
        <v>482</v>
      </c>
      <c r="D4" s="5">
        <v>367932</v>
      </c>
      <c r="E4" s="5">
        <v>372218</v>
      </c>
    </row>
    <row r="5">
      <c r="A5" s="3">
        <v>2003</v>
      </c>
      <c r="B5" s="4">
        <v>18</v>
      </c>
      <c r="C5" s="4">
        <v>541</v>
      </c>
      <c r="D5" s="5">
        <v>452984</v>
      </c>
      <c r="E5" s="5">
        <v>458748</v>
      </c>
    </row>
    <row r="6">
      <c r="A6" s="3">
        <v>2004</v>
      </c>
      <c r="B6" s="4">
        <v>18</v>
      </c>
      <c r="C6" s="4">
        <v>527</v>
      </c>
      <c r="D6" s="5">
        <v>474893</v>
      </c>
      <c r="E6" s="5">
        <v>480820</v>
      </c>
    </row>
    <row r="7">
      <c r="A7" s="3">
        <v>2005</v>
      </c>
      <c r="B7" s="4">
        <v>19</v>
      </c>
      <c r="C7" s="4">
        <v>560</v>
      </c>
      <c r="D7" s="5">
        <v>504770</v>
      </c>
      <c r="E7" s="5">
        <v>511436</v>
      </c>
    </row>
    <row r="8">
      <c r="A8" s="3">
        <v>2006</v>
      </c>
      <c r="B8" s="4">
        <v>20</v>
      </c>
      <c r="C8" s="4">
        <v>554</v>
      </c>
      <c r="D8" s="5">
        <v>517135</v>
      </c>
      <c r="E8" s="5">
        <v>524290</v>
      </c>
    </row>
    <row r="9">
      <c r="A9" s="3">
        <v>2007</v>
      </c>
      <c r="B9" s="4">
        <v>20</v>
      </c>
      <c r="C9" s="4">
        <v>541</v>
      </c>
      <c r="D9" s="5">
        <v>520369</v>
      </c>
      <c r="E9" s="5">
        <v>526729</v>
      </c>
    </row>
    <row r="10">
      <c r="A10" s="3">
        <v>2008</v>
      </c>
      <c r="B10" s="4">
        <v>21</v>
      </c>
      <c r="C10" s="4">
        <v>551</v>
      </c>
      <c r="D10" s="5">
        <v>544718</v>
      </c>
      <c r="E10" s="5">
        <v>552725</v>
      </c>
    </row>
    <row r="11">
      <c r="A11" s="3">
        <v>2009</v>
      </c>
      <c r="B11" s="4">
        <v>21</v>
      </c>
      <c r="C11" s="4">
        <v>549</v>
      </c>
      <c r="D11" s="5">
        <v>548570</v>
      </c>
      <c r="E11" s="5">
        <v>557300</v>
      </c>
    </row>
    <row r="12">
      <c r="A12" s="3">
        <v>2010</v>
      </c>
      <c r="B12" s="4">
        <v>21</v>
      </c>
      <c r="C12" s="4">
        <v>531</v>
      </c>
      <c r="D12" s="5">
        <v>545493</v>
      </c>
      <c r="E12" s="5">
        <v>554428</v>
      </c>
    </row>
    <row r="13">
      <c r="A13" s="3">
        <v>2011</v>
      </c>
      <c r="B13" s="4">
        <v>21</v>
      </c>
      <c r="C13" s="4">
        <v>516</v>
      </c>
      <c r="D13" s="5">
        <v>532280</v>
      </c>
      <c r="E13" s="5">
        <v>541206</v>
      </c>
    </row>
    <row r="14">
      <c r="A14" s="3">
        <v>2012</v>
      </c>
      <c r="B14" s="4">
        <v>21</v>
      </c>
      <c r="C14" s="4">
        <v>498</v>
      </c>
      <c r="D14" s="5">
        <v>526567</v>
      </c>
      <c r="E14" s="5">
        <v>535428</v>
      </c>
    </row>
    <row r="15">
      <c r="A15" s="3">
        <v>2013</v>
      </c>
      <c r="B15" s="4">
        <v>21</v>
      </c>
      <c r="C15" s="4">
        <v>482</v>
      </c>
      <c r="D15" s="5">
        <v>503272</v>
      </c>
      <c r="E15" s="5">
        <v>512327</v>
      </c>
    </row>
    <row r="16">
      <c r="A16" s="3">
        <v>2014</v>
      </c>
      <c r="B16" s="4">
        <v>21</v>
      </c>
      <c r="C16" s="4">
        <v>467</v>
      </c>
      <c r="D16" s="5">
        <v>493682</v>
      </c>
      <c r="E16" s="5">
        <v>502446</v>
      </c>
    </row>
    <row r="17">
      <c r="A17" s="3">
        <v>2015</v>
      </c>
      <c r="B17" s="4">
        <v>21</v>
      </c>
      <c r="C17" s="4">
        <v>457</v>
      </c>
      <c r="D17" s="5">
        <v>478165</v>
      </c>
      <c r="E17" s="5">
        <v>486451</v>
      </c>
    </row>
    <row r="18">
      <c r="A18" s="3">
        <v>2016</v>
      </c>
      <c r="B18" s="4">
        <v>21</v>
      </c>
      <c r="C18" s="4">
        <v>427</v>
      </c>
      <c r="D18" s="5">
        <v>466707</v>
      </c>
      <c r="E18" s="5">
        <v>474925</v>
      </c>
    </row>
    <row ht="14.25" customHeight="1" r="19">
      <c r="A19" s="3">
        <v>2017</v>
      </c>
      <c r="B19" s="4">
        <v>21</v>
      </c>
      <c r="C19" s="4">
        <v>397</v>
      </c>
      <c r="D19" s="5">
        <v>453270</v>
      </c>
      <c r="E19" s="5">
        <v>461282</v>
      </c>
    </row>
    <row ht="14.25" customHeight="1" r="20">
      <c r="A20" s="3">
        <v>2018</v>
      </c>
      <c r="B20" s="4">
        <v>21</v>
      </c>
      <c r="C20" s="6">
        <v>397</v>
      </c>
      <c r="D20" s="5">
        <v>435113</v>
      </c>
      <c r="E20" s="5">
        <v>442676</v>
      </c>
    </row>
    <row ht="15.75" r="21">
      <c r="A21" s="3">
        <v>2019</v>
      </c>
      <c r="B21" s="4">
        <v>21</v>
      </c>
      <c r="C21" s="6">
        <v>386</v>
      </c>
      <c r="D21" s="5">
        <v>415070</v>
      </c>
      <c r="E21" s="5">
        <v>421913</v>
      </c>
    </row>
    <row ht="15.75" r="22">
      <c r="A22" s="3">
        <v>2020</v>
      </c>
      <c r="B22" s="4">
        <v>21</v>
      </c>
      <c r="C22" s="6">
        <v>377</v>
      </c>
      <c r="D22" s="5">
        <v>397872</v>
      </c>
      <c r="E22" s="5">
        <v>404260</v>
      </c>
    </row>
    <row r="24">
      <c r="D24" s="7"/>
      <c r="E24" s="7"/>
    </row>
    <row r="26">
      <c r="D26" s="0" t="s">
        <v>5</v>
      </c>
      <c r="E26" s="0" t="s">
        <v>6</v>
      </c>
    </row>
    <row r="29">
      <c r="D29" s="0" t="s">
        <v>7</v>
      </c>
    </row>
  </sheetData>
  <mergeCells count="1">
    <mergeCell ref="A1:E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I1"/>
    </sheetView>
  </sheetViews>
  <sheetFormatPr defaultColWidth="8.85546875" defaultRowHeight="15"/>
  <cols>
    <col bestFit="1" customWidth="1" min="3" max="3" width="9.42578125"/>
    <col bestFit="1" customWidth="1" min="7" max="7" width="9.42578125"/>
    <col customWidth="1" min="9" max="9" width="11.42578125"/>
  </cols>
  <sheetData>
    <row r="1">
      <c r="A1" s="97" t="s">
        <v>89</v>
      </c>
      <c r="B1" s="97"/>
      <c r="C1" s="97"/>
      <c r="D1" s="97"/>
      <c r="E1" s="97"/>
      <c r="F1" s="97"/>
      <c r="G1" s="97"/>
      <c r="H1" s="97"/>
      <c r="I1" s="97"/>
    </row>
    <row ht="48" customHeight="1" r="3">
      <c r="A3" s="23" t="s">
        <v>90</v>
      </c>
      <c r="B3" s="98" t="s">
        <v>91</v>
      </c>
      <c r="C3" s="98"/>
      <c r="D3" s="98" t="s">
        <v>92</v>
      </c>
      <c r="E3" s="98"/>
      <c r="F3" s="23" t="s">
        <v>93</v>
      </c>
      <c r="G3" s="98" t="s">
        <v>94</v>
      </c>
      <c r="H3" s="98"/>
      <c r="I3" s="23" t="s">
        <v>95</v>
      </c>
    </row>
    <row r="4">
      <c r="A4" s="31"/>
      <c r="B4" s="57" t="s">
        <v>96</v>
      </c>
      <c r="C4" s="57" t="s">
        <v>79</v>
      </c>
      <c r="D4" s="57" t="s">
        <v>96</v>
      </c>
      <c r="E4" s="57" t="s">
        <v>79</v>
      </c>
      <c r="F4" s="31"/>
      <c r="G4" s="99" t="s">
        <v>78</v>
      </c>
      <c r="H4" s="99" t="s">
        <v>79</v>
      </c>
      <c r="I4" s="31"/>
    </row>
    <row r="5">
      <c r="A5" s="15" t="s">
        <v>80</v>
      </c>
      <c r="B5" s="100">
        <v>27</v>
      </c>
      <c r="C5" s="101">
        <f ref="C5:C9" si="21" t="shared">B5/F5*100</f>
        <v>26.21359223300971</v>
      </c>
      <c r="D5" s="100">
        <v>1</v>
      </c>
      <c r="E5" s="101"/>
      <c r="F5" s="102">
        <v>103</v>
      </c>
      <c r="G5" s="102">
        <v>27240</v>
      </c>
      <c r="H5" s="17">
        <f ref="H5:H9" si="22" t="shared">G5/$G$10*100</f>
        <v>6.8577125349619976</v>
      </c>
      <c r="I5" s="16">
        <f ref="I5:I9" si="23" t="shared">G5/F5</f>
        <v>264.46601941747571</v>
      </c>
    </row>
    <row r="6">
      <c r="A6" s="15" t="s">
        <v>81</v>
      </c>
      <c r="B6" s="100">
        <v>50</v>
      </c>
      <c r="C6" s="101">
        <f si="21" t="shared"/>
        <v>43.478260869565219</v>
      </c>
      <c r="D6" s="100">
        <v>11</v>
      </c>
      <c r="E6" s="101">
        <f ref="E6:E10" si="24" t="shared">D6/F6*100</f>
        <v>9.5652173913043477</v>
      </c>
      <c r="F6" s="102">
        <v>115</v>
      </c>
      <c r="G6" s="102">
        <v>72310</v>
      </c>
      <c r="H6" s="17">
        <f si="22" t="shared"/>
        <v>18.204155411273941</v>
      </c>
      <c r="I6" s="16">
        <f si="23" t="shared"/>
        <v>628.78260869565213</v>
      </c>
    </row>
    <row r="7">
      <c r="A7" s="15" t="s">
        <v>82</v>
      </c>
      <c r="B7" s="100">
        <v>31</v>
      </c>
      <c r="C7" s="101">
        <f si="21" t="shared"/>
        <v>56.36363636363636</v>
      </c>
      <c r="D7" s="100">
        <v>10</v>
      </c>
      <c r="E7" s="101">
        <f si="24" t="shared"/>
        <v>18.181818181818183</v>
      </c>
      <c r="F7" s="102">
        <v>55</v>
      </c>
      <c r="G7" s="102">
        <v>48841</v>
      </c>
      <c r="H7" s="17">
        <f si="22" t="shared"/>
        <v>12.295798014687186</v>
      </c>
      <c r="I7" s="16">
        <f si="23" t="shared"/>
        <v>888.0181818181818</v>
      </c>
    </row>
    <row r="8">
      <c r="A8" s="15" t="s">
        <v>83</v>
      </c>
      <c r="B8" s="100">
        <v>101</v>
      </c>
      <c r="C8" s="101">
        <f si="21" t="shared"/>
        <v>79.527559055118118</v>
      </c>
      <c r="D8" s="100">
        <v>81</v>
      </c>
      <c r="E8" s="101">
        <f si="24" t="shared"/>
        <v>63.779527559055119</v>
      </c>
      <c r="F8" s="102">
        <v>127</v>
      </c>
      <c r="G8" s="102">
        <v>184938</v>
      </c>
      <c r="H8" s="17">
        <f si="22" t="shared"/>
        <v>46.558430278663806</v>
      </c>
      <c r="I8" s="16">
        <f si="23" t="shared"/>
        <v>1456.2047244094488</v>
      </c>
    </row>
    <row r="9">
      <c r="A9" s="15" t="s">
        <v>97</v>
      </c>
      <c r="B9" s="100">
        <v>18</v>
      </c>
      <c r="C9" s="101">
        <f si="21" t="shared"/>
        <v>94.73684210526315</v>
      </c>
      <c r="D9" s="100">
        <v>18</v>
      </c>
      <c r="E9" s="101">
        <f si="24" t="shared"/>
        <v>94.73684210526315</v>
      </c>
      <c r="F9" s="102">
        <v>19</v>
      </c>
      <c r="G9" s="102">
        <v>63888</v>
      </c>
      <c r="H9" s="17">
        <f si="22" t="shared"/>
        <v>16.083903760413072</v>
      </c>
      <c r="I9" s="16">
        <f si="23" t="shared"/>
        <v>3362.5263157894738</v>
      </c>
    </row>
    <row r="10">
      <c r="A10" s="19" t="s">
        <v>35</v>
      </c>
      <c r="B10" s="85">
        <v>227</v>
      </c>
      <c r="C10" s="21">
        <f>B10/F10*100</f>
        <v>54.176610978520287</v>
      </c>
      <c r="D10" s="103">
        <v>121</v>
      </c>
      <c r="E10" s="104">
        <f si="24" t="shared"/>
        <v>28.878281622911693</v>
      </c>
      <c r="F10" s="20">
        <v>419</v>
      </c>
      <c r="G10" s="20">
        <v>397217</v>
      </c>
      <c r="H10" s="21">
        <v>100</v>
      </c>
      <c r="I10" s="20">
        <f>G10/F10</f>
        <v>948.0119331742244</v>
      </c>
    </row>
    <row r="16">
      <c r="G16" s="105"/>
    </row>
    <row r="17">
      <c r="G17" s="90"/>
    </row>
  </sheetData>
  <mergeCells count="7">
    <mergeCell ref="A1:I1"/>
    <mergeCell ref="A3:A4"/>
    <mergeCell ref="F3:F4"/>
    <mergeCell ref="I3:I4"/>
    <mergeCell ref="B3:C3"/>
    <mergeCell ref="D3:E3"/>
    <mergeCell ref="G3:H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M1"/>
    </sheetView>
  </sheetViews>
  <sheetFormatPr defaultColWidth="8.85546875" defaultRowHeight="15"/>
  <cols>
    <col customWidth="1" min="1" max="1" width="11.85546875"/>
    <col customWidth="1" min="2" max="2" width="9.42578125"/>
    <col customWidth="1" min="3" max="3" width="17.42578125"/>
    <col customWidth="1" min="4" max="4" width="20.7109375"/>
    <col customWidth="1" min="7" max="7" width="9.42578125"/>
    <col customWidth="1" min="8" max="9" width="9.140625"/>
    <col bestFit="1" customWidth="1" min="10" max="10" width="5.28515625"/>
    <col bestFit="1" customWidth="1" min="11" max="11" width="3.28515625"/>
    <col bestFit="1" customWidth="1" min="12" max="12" width="5.28515625"/>
    <col bestFit="1" customWidth="1" min="13" max="13" width="3.28515625"/>
    <col customWidth="1" min="14" max="14" width="4.140625"/>
  </cols>
  <sheetData>
    <row r="1">
      <c r="A1" s="97" t="s">
        <v>98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ht="15.75" customHeight="1" r="2"/>
    <row ht="16.5" customHeight="1" r="3">
      <c r="A3" s="23" t="s">
        <v>99</v>
      </c>
      <c r="B3" s="98" t="s">
        <v>100</v>
      </c>
      <c r="C3" s="98"/>
      <c r="D3" s="98"/>
      <c r="E3" s="98"/>
      <c r="F3" s="98" t="s">
        <v>101</v>
      </c>
      <c r="G3" s="98"/>
      <c r="H3" s="98"/>
      <c r="I3" s="98"/>
      <c r="J3" s="106" t="s">
        <v>102</v>
      </c>
      <c r="K3" s="106"/>
      <c r="L3" s="106"/>
      <c r="M3" s="106"/>
    </row>
    <row ht="15" customHeight="1" r="4">
      <c r="A4" s="26" t="s">
        <v>103</v>
      </c>
      <c r="B4" s="107" t="s">
        <v>77</v>
      </c>
      <c r="C4" s="107"/>
      <c r="D4" s="107" t="s">
        <v>66</v>
      </c>
      <c r="E4" s="107"/>
      <c r="F4" s="107" t="s">
        <v>104</v>
      </c>
      <c r="G4" s="107"/>
      <c r="H4" s="107" t="s">
        <v>66</v>
      </c>
      <c r="I4" s="107"/>
      <c r="J4" s="108" t="s">
        <v>104</v>
      </c>
      <c r="K4" s="108"/>
      <c r="L4" s="108" t="s">
        <v>66</v>
      </c>
      <c r="M4" s="108"/>
    </row>
    <row ht="16.5" customHeight="1" r="5">
      <c r="A5" s="109"/>
      <c r="B5" s="57" t="s">
        <v>105</v>
      </c>
      <c r="C5" s="57"/>
      <c r="D5" s="57"/>
      <c r="E5" s="57"/>
      <c r="F5" s="57"/>
      <c r="G5" s="57"/>
      <c r="H5" s="57"/>
      <c r="I5" s="57"/>
      <c r="J5" s="110"/>
      <c r="K5" s="110"/>
      <c r="L5" s="110"/>
      <c r="M5" s="110"/>
    </row>
    <row r="6">
      <c r="A6" s="33"/>
      <c r="B6" s="58" t="s">
        <v>96</v>
      </c>
      <c r="C6" s="58" t="s">
        <v>79</v>
      </c>
      <c r="D6" s="58" t="s">
        <v>96</v>
      </c>
      <c r="E6" s="58" t="s">
        <v>79</v>
      </c>
      <c r="F6" s="58" t="s">
        <v>96</v>
      </c>
      <c r="G6" s="58" t="s">
        <v>79</v>
      </c>
      <c r="H6" s="58" t="s">
        <v>96</v>
      </c>
      <c r="I6" s="58" t="s">
        <v>79</v>
      </c>
      <c r="J6" s="111" t="s">
        <v>96</v>
      </c>
      <c r="K6" s="111" t="s">
        <v>79</v>
      </c>
      <c r="L6" s="111" t="s">
        <v>96</v>
      </c>
      <c r="M6" s="111" t="s">
        <v>79</v>
      </c>
    </row>
    <row r="7">
      <c r="A7" s="15" t="s">
        <v>80</v>
      </c>
      <c r="B7" s="16">
        <v>27</v>
      </c>
      <c r="C7" s="101">
        <f>B7/'Tab. 5'!B6*100</f>
        <v>27.551020408163261</v>
      </c>
      <c r="D7" s="16">
        <v>8853</v>
      </c>
      <c r="E7" s="101">
        <f>D7/'Tab. 5'!C6*100</f>
        <v>32.852159715006678</v>
      </c>
      <c r="F7" s="112"/>
      <c r="G7" s="113"/>
      <c r="H7" s="112"/>
      <c r="I7" s="113"/>
      <c r="J7" s="114"/>
      <c r="K7" s="114"/>
      <c r="L7" s="114"/>
      <c r="M7" s="114"/>
    </row>
    <row r="8">
      <c r="A8" s="15" t="s">
        <v>81</v>
      </c>
      <c r="B8" s="16">
        <v>49</v>
      </c>
      <c r="C8" s="101">
        <f>B8/'Tab. 5'!B7*100</f>
        <v>47.115384615384613</v>
      </c>
      <c r="D8" s="16">
        <v>30989</v>
      </c>
      <c r="E8" s="101">
        <f>D8/'Tab. 5'!C7*100</f>
        <v>47.436015184913053</v>
      </c>
      <c r="F8" s="16">
        <v>1</v>
      </c>
      <c r="G8" s="113">
        <f>F8/'Tab. 5'!E7*100</f>
        <v>9.0909090909090917</v>
      </c>
      <c r="H8" s="16">
        <v>531</v>
      </c>
      <c r="I8" s="113">
        <f>H8/'Tab. 5'!F7*100</f>
        <v>7.6052706960756238</v>
      </c>
      <c r="J8" s="114"/>
      <c r="K8" s="114"/>
      <c r="L8" s="114"/>
      <c r="M8" s="114"/>
    </row>
    <row r="9">
      <c r="A9" s="15" t="s">
        <v>82</v>
      </c>
      <c r="B9" s="16">
        <v>29</v>
      </c>
      <c r="C9" s="101">
        <f>B9/'Tab. 5'!B8*100</f>
        <v>63.04347826086957</v>
      </c>
      <c r="D9" s="16">
        <v>25881</v>
      </c>
      <c r="E9" s="101">
        <f>D9/'Tab. 5'!C8*100</f>
        <v>63.608434919386546</v>
      </c>
      <c r="F9" s="16">
        <v>2</v>
      </c>
      <c r="G9" s="113">
        <f>F9/'Tab. 5'!E8*100</f>
        <v>22.222222222222221</v>
      </c>
      <c r="H9" s="16">
        <v>1792</v>
      </c>
      <c r="I9" s="113">
        <f>H9/'Tab. 5'!F8*100</f>
        <v>21.979639396541153</v>
      </c>
      <c r="J9" s="114"/>
      <c r="K9" s="114"/>
      <c r="L9" s="114"/>
      <c r="M9" s="114"/>
    </row>
    <row r="10">
      <c r="A10" s="15" t="s">
        <v>83</v>
      </c>
      <c r="B10" s="16">
        <v>90</v>
      </c>
      <c r="C10" s="101">
        <f>B10/'Tab. 5'!B9*100</f>
        <v>82.568807339449549</v>
      </c>
      <c r="D10" s="16">
        <v>134425</v>
      </c>
      <c r="E10" s="101">
        <f>D10/'Tab. 5'!C9*100</f>
        <v>83.478233869465313</v>
      </c>
      <c r="F10" s="16">
        <v>11</v>
      </c>
      <c r="G10" s="113">
        <f>F10/'Tab. 5'!E9*100</f>
        <v>61.111111111111114</v>
      </c>
      <c r="H10" s="16">
        <v>15020</v>
      </c>
      <c r="I10" s="113">
        <f>H10/'Tab. 5'!F9*100</f>
        <v>62.824159277229377</v>
      </c>
      <c r="J10" s="114"/>
      <c r="K10" s="114"/>
      <c r="L10" s="114"/>
      <c r="M10" s="114"/>
    </row>
    <row r="11">
      <c r="A11" s="15" t="s">
        <v>97</v>
      </c>
      <c r="B11" s="16">
        <v>16</v>
      </c>
      <c r="C11" s="101">
        <f>B11/'Tab. 5'!B10*100</f>
        <v>94.117647058823522</v>
      </c>
      <c r="D11" s="16">
        <v>53949</v>
      </c>
      <c r="E11" s="101">
        <f>D11/'Tab. 5'!C10*100</f>
        <v>94.660654126895011</v>
      </c>
      <c r="F11" s="16">
        <v>2</v>
      </c>
      <c r="G11" s="113">
        <f>F11/'Tab. 5'!E10*100</f>
        <v>100</v>
      </c>
      <c r="H11" s="16">
        <v>6896</v>
      </c>
      <c r="I11" s="113">
        <f>H11/'Tab. 5'!F10*100</f>
        <v>100</v>
      </c>
      <c r="J11" s="114"/>
      <c r="K11" s="114"/>
      <c r="L11" s="114"/>
      <c r="M11" s="114"/>
    </row>
    <row r="12">
      <c r="A12" s="19" t="s">
        <v>35</v>
      </c>
      <c r="B12" s="115">
        <v>211</v>
      </c>
      <c r="C12" s="104">
        <f>B12/'Tab. 5'!B11*100</f>
        <v>56.417112299465245</v>
      </c>
      <c r="D12" s="20">
        <v>254097</v>
      </c>
      <c r="E12" s="104">
        <f>D12/'Tab. 5'!C11*100</f>
        <v>72.395195249952991</v>
      </c>
      <c r="F12" s="115">
        <v>16</v>
      </c>
      <c r="G12" s="104">
        <f>F12/'Tab. 5'!E11*100</f>
        <v>40</v>
      </c>
      <c r="H12" s="20">
        <v>24239</v>
      </c>
      <c r="I12" s="104">
        <f>H12/'Tab. 5'!F11*100</f>
        <v>52.763447179956025</v>
      </c>
      <c r="J12" s="116"/>
      <c r="K12" s="116"/>
      <c r="L12" s="116"/>
      <c r="M12" s="116"/>
    </row>
    <row r="15">
      <c r="B15" s="7"/>
    </row>
    <row r="16">
      <c r="B16" s="7"/>
    </row>
  </sheetData>
  <mergeCells count="11">
    <mergeCell ref="A1:M1"/>
    <mergeCell ref="B3:E3"/>
    <mergeCell ref="F3:I3"/>
    <mergeCell ref="J3:M3"/>
    <mergeCell ref="B4:C4"/>
    <mergeCell ref="L4:M5"/>
    <mergeCell ref="D4:E5"/>
    <mergeCell ref="F4:G5"/>
    <mergeCell ref="H4:I5"/>
    <mergeCell ref="J4:K5"/>
    <mergeCell ref="B5:C5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M1"/>
    </sheetView>
  </sheetViews>
  <sheetFormatPr defaultColWidth="8.85546875" defaultRowHeight="15"/>
  <cols>
    <col customWidth="1" min="2" max="2" width="5.28515625"/>
    <col customWidth="1" min="3" max="3" width="6.85546875"/>
    <col customWidth="1" min="4" max="4" width="9.28515625"/>
    <col customWidth="1" min="5" max="5" width="6.140625"/>
    <col bestFit="1" customWidth="1" min="6" max="6" width="5.28515625"/>
    <col customWidth="1" min="8" max="8" width="6.42578125"/>
    <col customWidth="1" min="9" max="9" width="6.85546875"/>
    <col bestFit="1" customWidth="1" min="10" max="10" width="5.28515625"/>
    <col bestFit="1" customWidth="1" min="11" max="11" width="3.28515625"/>
    <col bestFit="1" customWidth="1" min="12" max="12" width="5.28515625"/>
    <col bestFit="1" customWidth="1" min="13" max="13" width="3.28515625"/>
  </cols>
  <sheetData>
    <row r="1">
      <c r="A1" s="97" t="s">
        <v>106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ht="15.75" customHeight="1" r="3">
      <c r="A3" s="23" t="s">
        <v>99</v>
      </c>
      <c r="B3" s="98" t="s">
        <v>100</v>
      </c>
      <c r="C3" s="98"/>
      <c r="D3" s="98"/>
      <c r="E3" s="98"/>
      <c r="F3" s="98" t="s">
        <v>101</v>
      </c>
      <c r="G3" s="98"/>
      <c r="H3" s="98"/>
      <c r="I3" s="98"/>
      <c r="J3" s="106" t="s">
        <v>102</v>
      </c>
      <c r="K3" s="106"/>
      <c r="L3" s="106"/>
      <c r="M3" s="106"/>
    </row>
    <row ht="11.25" customHeight="1" r="4">
      <c r="A4" s="26" t="s">
        <v>103</v>
      </c>
      <c r="B4" s="107" t="s">
        <v>77</v>
      </c>
      <c r="C4" s="107"/>
      <c r="D4" s="107" t="s">
        <v>66</v>
      </c>
      <c r="E4" s="107"/>
      <c r="F4" s="107" t="s">
        <v>77</v>
      </c>
      <c r="G4" s="107"/>
      <c r="H4" s="107" t="s">
        <v>66</v>
      </c>
      <c r="I4" s="107"/>
      <c r="J4" s="108" t="s">
        <v>104</v>
      </c>
      <c r="K4" s="108"/>
      <c r="L4" s="108" t="s">
        <v>66</v>
      </c>
      <c r="M4" s="108"/>
    </row>
    <row ht="15" customHeight="1" r="5">
      <c r="A5" s="117"/>
      <c r="B5" s="57" t="s">
        <v>105</v>
      </c>
      <c r="C5" s="57"/>
      <c r="D5" s="57"/>
      <c r="E5" s="57"/>
      <c r="F5" s="57" t="s">
        <v>105</v>
      </c>
      <c r="G5" s="57"/>
      <c r="H5" s="57"/>
      <c r="I5" s="57"/>
      <c r="J5" s="110"/>
      <c r="K5" s="110"/>
      <c r="L5" s="110"/>
      <c r="M5" s="110"/>
    </row>
    <row ht="12.75" customHeight="1" r="6">
      <c r="A6" s="109"/>
      <c r="B6" s="58" t="s">
        <v>96</v>
      </c>
      <c r="C6" s="58" t="s">
        <v>79</v>
      </c>
      <c r="D6" s="58" t="s">
        <v>96</v>
      </c>
      <c r="E6" s="58" t="s">
        <v>79</v>
      </c>
      <c r="F6" s="58" t="s">
        <v>96</v>
      </c>
      <c r="G6" s="58" t="s">
        <v>79</v>
      </c>
      <c r="H6" s="58" t="s">
        <v>96</v>
      </c>
      <c r="I6" s="58" t="s">
        <v>79</v>
      </c>
      <c r="J6" s="111" t="s">
        <v>96</v>
      </c>
      <c r="K6" s="111" t="s">
        <v>79</v>
      </c>
      <c r="L6" s="111" t="s">
        <v>96</v>
      </c>
      <c r="M6" s="111" t="s">
        <v>79</v>
      </c>
    </row>
    <row r="7">
      <c r="A7" s="15" t="s">
        <v>80</v>
      </c>
      <c r="B7" s="16">
        <v>1</v>
      </c>
      <c r="C7" s="17">
        <f>B7/'Tab. 5'!B6*100</f>
        <v>1.0204081632653061</v>
      </c>
      <c r="D7" s="102">
        <v>456</v>
      </c>
      <c r="E7" s="17">
        <f>D7/'Tab. 5'!C6*100</f>
        <v>1.6921478402849934</v>
      </c>
      <c r="F7" s="112"/>
      <c r="G7" s="118"/>
      <c r="H7" s="119"/>
      <c r="I7" s="118"/>
      <c r="J7" s="114"/>
      <c r="K7" s="114"/>
      <c r="L7" s="114"/>
      <c r="M7" s="114"/>
    </row>
    <row r="8">
      <c r="A8" s="15" t="s">
        <v>81</v>
      </c>
      <c r="B8" s="16">
        <v>11</v>
      </c>
      <c r="C8" s="17">
        <f>B8/'Tab. 5'!B7*100</f>
        <v>10.576923076923077</v>
      </c>
      <c r="D8" s="102">
        <v>7412</v>
      </c>
      <c r="E8" s="17">
        <f>D8/'Tab. 5'!C7*100</f>
        <v>11.345824148910115</v>
      </c>
      <c r="F8" s="16"/>
      <c r="G8" s="118">
        <f>F8/'Tab. 5'!E7*100</f>
        <v>0</v>
      </c>
      <c r="H8" s="102"/>
      <c r="I8" s="118">
        <f>H8/'Tab. 5'!F7*100</f>
        <v>0</v>
      </c>
      <c r="J8" s="114"/>
      <c r="K8" s="114"/>
      <c r="L8" s="114"/>
      <c r="M8" s="114"/>
    </row>
    <row r="9">
      <c r="A9" s="15" t="s">
        <v>82</v>
      </c>
      <c r="B9" s="78">
        <v>10</v>
      </c>
      <c r="C9" s="17">
        <f>B9/'Tab. 5'!B8*100</f>
        <v>21.739130434782609</v>
      </c>
      <c r="D9" s="102">
        <v>8856</v>
      </c>
      <c r="E9" s="17">
        <f>D9/'Tab. 5'!C8*100</f>
        <v>21.765631144317734</v>
      </c>
      <c r="F9" s="78"/>
      <c r="G9" s="118">
        <f>F9/'Tab. 5'!E8*100</f>
        <v>0</v>
      </c>
      <c r="H9" s="100"/>
      <c r="I9" s="118">
        <f>H9/'Tab. 5'!F8*100</f>
        <v>0</v>
      </c>
      <c r="J9" s="114"/>
      <c r="K9" s="114"/>
      <c r="L9" s="114"/>
      <c r="M9" s="114"/>
    </row>
    <row r="10">
      <c r="A10" s="15" t="s">
        <v>83</v>
      </c>
      <c r="B10" s="16">
        <v>77</v>
      </c>
      <c r="C10" s="17">
        <f>B10/'Tab. 5'!B9*100</f>
        <v>70.642201834862391</v>
      </c>
      <c r="D10" s="102">
        <v>121119</v>
      </c>
      <c r="E10" s="17">
        <f>D10/'Tab. 5'!C9*100</f>
        <v>75.215177296156</v>
      </c>
      <c r="F10" s="16">
        <v>4</v>
      </c>
      <c r="G10" s="118">
        <f>F10/'Tab. 5'!E9*100</f>
        <v>22.222222222222221</v>
      </c>
      <c r="H10" s="102">
        <v>6415</v>
      </c>
      <c r="I10" s="118">
        <f>H10/'Tab. 5'!F9*100</f>
        <v>26.832022753889913</v>
      </c>
      <c r="J10" s="114"/>
      <c r="K10" s="114"/>
      <c r="L10" s="114"/>
      <c r="M10" s="114"/>
    </row>
    <row r="11">
      <c r="A11" s="15" t="s">
        <v>97</v>
      </c>
      <c r="B11" s="16">
        <v>16</v>
      </c>
      <c r="C11" s="17">
        <f>B11/'Tab. 5'!B10*100</f>
        <v>94.117647058823522</v>
      </c>
      <c r="D11" s="102">
        <v>53949</v>
      </c>
      <c r="E11" s="17">
        <f>D11/'Tab. 5'!C10*100</f>
        <v>94.660654126895011</v>
      </c>
      <c r="F11" s="16">
        <v>2</v>
      </c>
      <c r="G11" s="118">
        <f>F11/'Tab. 5'!E10*100</f>
        <v>100</v>
      </c>
      <c r="H11" s="102">
        <v>6896</v>
      </c>
      <c r="I11" s="118">
        <f>H11/'Tab. 5'!F10*100</f>
        <v>100</v>
      </c>
      <c r="J11" s="114"/>
      <c r="K11" s="114"/>
      <c r="L11" s="114"/>
      <c r="M11" s="114"/>
    </row>
    <row r="12">
      <c r="A12" s="19" t="s">
        <v>35</v>
      </c>
      <c r="B12" s="20">
        <v>115</v>
      </c>
      <c r="C12" s="21">
        <f>B12/'Tab. 5'!B11*100</f>
        <v>30.748663101604279</v>
      </c>
      <c r="D12" s="115">
        <v>191792</v>
      </c>
      <c r="E12" s="21">
        <f>D12/'Tab. 5'!C11*100</f>
        <v>54.64377496538323</v>
      </c>
      <c r="F12" s="20">
        <v>6</v>
      </c>
      <c r="G12" s="21">
        <f>F12/'Tab. 5'!E11*100</f>
        <v>15</v>
      </c>
      <c r="H12" s="115">
        <v>13311</v>
      </c>
      <c r="I12" s="21">
        <f>H12/'Tab. 5'!F11*100</f>
        <v>28.975380395742178</v>
      </c>
      <c r="J12" s="116"/>
      <c r="K12" s="116"/>
      <c r="L12" s="116"/>
      <c r="M12" s="116"/>
    </row>
  </sheetData>
  <mergeCells count="12">
    <mergeCell ref="A1:M1"/>
    <mergeCell ref="B3:E3"/>
    <mergeCell ref="F3:I3"/>
    <mergeCell ref="J3:M3"/>
    <mergeCell ref="J4:K5"/>
    <mergeCell ref="L4:M5"/>
    <mergeCell ref="D4:E5"/>
    <mergeCell ref="H4:I5"/>
    <mergeCell ref="B4:C4"/>
    <mergeCell ref="F4:G4"/>
    <mergeCell ref="B5:C5"/>
    <mergeCell ref="F5:G5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3" max="3" width="14"/>
    <col customWidth="1" min="5" max="5" width="10.42578125"/>
    <col customWidth="1" min="7" max="7" width="10.42578125"/>
  </cols>
  <sheetData>
    <row ht="32.25" customHeight="1" r="1">
      <c r="A1" s="8" t="s">
        <v>107</v>
      </c>
      <c r="B1" s="8"/>
      <c r="C1" s="8"/>
      <c r="D1" s="8"/>
      <c r="E1" s="8"/>
      <c r="F1" s="8"/>
      <c r="G1" s="8"/>
    </row>
    <row ht="38.25" customHeight="1" r="3">
      <c r="A3" s="120" t="s">
        <v>108</v>
      </c>
      <c r="B3" s="2" t="s">
        <v>109</v>
      </c>
      <c r="C3" s="2"/>
      <c r="D3" s="2" t="s">
        <v>110</v>
      </c>
      <c r="E3" s="2"/>
      <c r="F3" s="2" t="s">
        <v>111</v>
      </c>
      <c r="G3" s="2"/>
    </row>
    <row ht="51" r="4">
      <c r="A4" s="121"/>
      <c r="B4" s="122"/>
      <c r="C4" s="123" t="s">
        <v>112</v>
      </c>
      <c r="D4" s="124"/>
      <c r="E4" s="123" t="s">
        <v>112</v>
      </c>
      <c r="F4" s="124"/>
      <c r="G4" s="123" t="s">
        <v>112</v>
      </c>
    </row>
    <row r="5">
      <c r="A5" s="125" t="s">
        <v>80</v>
      </c>
      <c r="B5" s="60">
        <v>3.5418533787417097</v>
      </c>
      <c r="C5" s="60">
        <v>2.3014877218139449</v>
      </c>
      <c r="D5" s="60">
        <v>2.1255060728744937</v>
      </c>
      <c r="E5" s="60">
        <v>1.9230769230769231</v>
      </c>
      <c r="F5" s="60">
        <v>0.91093117408906876</v>
      </c>
      <c r="G5" s="60">
        <v>0.60728744939271251</v>
      </c>
    </row>
    <row r="6">
      <c r="A6" s="125" t="s">
        <v>81</v>
      </c>
      <c r="B6" s="60">
        <v>4.5457059881067625</v>
      </c>
      <c r="C6" s="60">
        <v>2.2472687041902919</v>
      </c>
      <c r="D6" s="60">
        <v>2.6467903863705509</v>
      </c>
      <c r="E6" s="60">
        <v>0.73014907210222091</v>
      </c>
      <c r="F6" s="60">
        <v>1.3994523881959233</v>
      </c>
      <c r="G6" s="60">
        <v>0.42592029205962884</v>
      </c>
    </row>
    <row r="7">
      <c r="A7" s="125" t="s">
        <v>82</v>
      </c>
      <c r="B7" s="60">
        <v>5.0306095288794248</v>
      </c>
      <c r="C7" s="60">
        <v>1.4966933518969718</v>
      </c>
      <c r="D7" s="60">
        <v>3.0118030118030119</v>
      </c>
      <c r="E7" s="60">
        <v>0.40700040700040696</v>
      </c>
      <c r="F7" s="60">
        <v>1.3431013431013432</v>
      </c>
      <c r="G7" s="60">
        <v>0.20350020350020348</v>
      </c>
    </row>
    <row r="8">
      <c r="A8" s="125" t="s">
        <v>83</v>
      </c>
      <c r="B8" s="60">
        <v>7.0439823075841641</v>
      </c>
      <c r="C8" s="60">
        <v>0.4828645275714023</v>
      </c>
      <c r="D8" s="60">
        <v>6.3867352421892996</v>
      </c>
      <c r="E8" s="60">
        <v>0.24564366316112687</v>
      </c>
      <c r="F8" s="60">
        <v>3.884240423735319</v>
      </c>
      <c r="G8" s="60">
        <v>0.10746910263299302</v>
      </c>
    </row>
    <row r="9">
      <c r="A9" s="125" t="s">
        <v>84</v>
      </c>
      <c r="B9" s="60">
        <v>8.6620335587277726</v>
      </c>
      <c r="C9" s="60">
        <v>0.53531179564237419</v>
      </c>
      <c r="D9" s="60">
        <v>7.3003252620166244</v>
      </c>
      <c r="E9" s="60">
        <v>0.5240332490061439</v>
      </c>
      <c r="F9" s="60">
        <v>4.3187567762920134</v>
      </c>
      <c r="G9" s="60">
        <v>0.28912179255511383</v>
      </c>
    </row>
    <row r="10">
      <c r="A10" s="126" t="s">
        <v>35</v>
      </c>
      <c r="B10" s="127">
        <v>6.3570696103269393</v>
      </c>
      <c r="C10" s="62">
        <v>1.0639100012064182</v>
      </c>
      <c r="D10" s="62">
        <v>5.6062942316055828</v>
      </c>
      <c r="E10" s="62">
        <v>0.45071758984699328</v>
      </c>
      <c r="F10" s="62">
        <v>3.2934013363381172</v>
      </c>
      <c r="G10" s="62">
        <v>0.2174514687858301</v>
      </c>
    </row>
  </sheetData>
  <mergeCells count="5">
    <mergeCell ref="A1:G1"/>
    <mergeCell ref="A3:A4"/>
    <mergeCell ref="B3:C3"/>
    <mergeCell ref="D3:E3"/>
    <mergeCell ref="F3:G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K1"/>
    </sheetView>
  </sheetViews>
  <sheetFormatPr defaultColWidth="8.85546875" defaultRowHeight="15"/>
  <cols>
    <col customWidth="1" min="1" max="1" width="22.42578125"/>
    <col bestFit="1" customWidth="1" min="2" max="2" width="9.42578125"/>
    <col bestFit="1" customWidth="1" min="3" max="4" width="9.28515625"/>
    <col bestFit="1" customWidth="1" min="5" max="5" width="9.42578125"/>
    <col bestFit="1" customWidth="1" min="6" max="9" width="9.28515625"/>
    <col bestFit="1" customWidth="1" min="10" max="10" width="9.42578125"/>
  </cols>
  <sheetData>
    <row r="1">
      <c r="A1" s="97" t="s">
        <v>113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3">
      <c r="A3" s="128" t="s">
        <v>9</v>
      </c>
      <c r="B3" s="128" t="s">
        <v>55</v>
      </c>
      <c r="C3" s="128" t="s">
        <v>114</v>
      </c>
      <c r="D3" s="128" t="s">
        <v>115</v>
      </c>
      <c r="E3" s="128" t="s">
        <v>116</v>
      </c>
      <c r="F3" s="128" t="s">
        <v>117</v>
      </c>
      <c r="G3" s="128" t="s">
        <v>118</v>
      </c>
      <c r="H3" s="128" t="s">
        <v>119</v>
      </c>
      <c r="I3" s="128" t="s">
        <v>120</v>
      </c>
      <c r="J3" s="128" t="s">
        <v>121</v>
      </c>
      <c r="K3" s="128" t="s">
        <v>35</v>
      </c>
    </row>
    <row ht="36" r="4">
      <c r="A4" s="129"/>
      <c r="B4" s="129"/>
      <c r="C4" s="129"/>
      <c r="D4" s="129"/>
      <c r="E4" s="129"/>
      <c r="F4" s="129"/>
      <c r="G4" s="129"/>
      <c r="H4" s="129"/>
      <c r="I4" s="129"/>
      <c r="J4" s="129" t="s">
        <v>122</v>
      </c>
      <c r="K4" s="129"/>
    </row>
    <row r="5">
      <c r="A5" s="130" t="s">
        <v>14</v>
      </c>
      <c r="B5" s="79">
        <v>72.479969477298738</v>
      </c>
      <c r="C5" s="79">
        <v>6.8561617703166728</v>
      </c>
      <c r="D5" s="79">
        <v>5.7230064860740182</v>
      </c>
      <c r="E5" s="79">
        <v>9.7443723769553614</v>
      </c>
      <c r="F5" s="79">
        <v>2.2472338801983978</v>
      </c>
      <c r="G5" s="79">
        <v>0.049599389545974815</v>
      </c>
      <c r="H5" s="79">
        <v>2.7737504769172072</v>
      </c>
      <c r="I5" s="79">
        <v>0.019076688286913394</v>
      </c>
      <c r="J5" s="79">
        <v>0.10682945440671499</v>
      </c>
      <c r="K5" s="16">
        <v>26210</v>
      </c>
    </row>
    <row r="6">
      <c r="A6" s="130" t="s">
        <v>15</v>
      </c>
      <c r="B6" s="79">
        <v>81.233243967828415</v>
      </c>
      <c r="C6" s="79">
        <v>5.3619302949061662</v>
      </c>
      <c r="D6" s="79">
        <v>3.0831099195710454</v>
      </c>
      <c r="E6" s="79">
        <v>7.7747989276139409</v>
      </c>
      <c r="F6" s="79">
        <v>1.3404825737265416</v>
      </c>
      <c r="G6" s="79">
        <v>0</v>
      </c>
      <c r="H6" s="79">
        <v>1.2064343163538873</v>
      </c>
      <c r="I6" s="79">
        <v>0</v>
      </c>
      <c r="J6" s="79">
        <v>0</v>
      </c>
      <c r="K6" s="16">
        <v>746</v>
      </c>
    </row>
    <row r="7">
      <c r="A7" s="130" t="s">
        <v>16</v>
      </c>
      <c r="B7" s="79">
        <v>69.570842583471787</v>
      </c>
      <c r="C7" s="79">
        <v>4.7532234588411724</v>
      </c>
      <c r="D7" s="79">
        <v>5.4736315921019747</v>
      </c>
      <c r="E7" s="79">
        <v>9.6475881029742574</v>
      </c>
      <c r="F7" s="79">
        <v>3.3815075642853993</v>
      </c>
      <c r="G7" s="79">
        <v>0.073511034006204332</v>
      </c>
      <c r="H7" s="79">
        <v>7.0585294852757396</v>
      </c>
      <c r="I7" s="79">
        <v>0.0088213240807445189</v>
      </c>
      <c r="J7" s="79">
        <v>0.032344854962729909</v>
      </c>
      <c r="K7" s="16">
        <v>68017</v>
      </c>
    </row>
    <row r="8">
      <c r="A8" s="130" t="s">
        <v>17</v>
      </c>
      <c r="B8" s="79">
        <v>79.093737845196415</v>
      </c>
      <c r="C8" s="79">
        <v>3.9867755737067285</v>
      </c>
      <c r="D8" s="79">
        <v>7.0789576040451188</v>
      </c>
      <c r="E8" s="79">
        <v>4.103461688059121</v>
      </c>
      <c r="F8" s="79">
        <v>1.1668611435239207</v>
      </c>
      <c r="G8" s="79">
        <v>0.019447685725398678</v>
      </c>
      <c r="H8" s="79">
        <v>4.5507584597432906</v>
      </c>
      <c r="I8" s="79">
        <v>0</v>
      </c>
      <c r="J8" s="79">
        <v>0</v>
      </c>
      <c r="K8" s="16">
        <v>5142</v>
      </c>
    </row>
    <row r="9">
      <c r="A9" s="130" t="s">
        <v>18</v>
      </c>
      <c r="B9" s="79">
        <v>75.218733916623776</v>
      </c>
      <c r="C9" s="79">
        <v>5.6098816263510036</v>
      </c>
      <c r="D9" s="79">
        <v>7.8486875965002572</v>
      </c>
      <c r="E9" s="79">
        <v>5.3268142048378797</v>
      </c>
      <c r="F9" s="79">
        <v>1.3381369016984046</v>
      </c>
      <c r="G9" s="79">
        <v>0.1029336078229542</v>
      </c>
      <c r="H9" s="79">
        <v>4.4518785383427693</v>
      </c>
      <c r="I9" s="79">
        <v>0.02573340195573855</v>
      </c>
      <c r="J9" s="79">
        <v>0.077200205867215654</v>
      </c>
      <c r="K9" s="16">
        <v>3886</v>
      </c>
    </row>
    <row r="10">
      <c r="A10" s="130" t="s">
        <v>19</v>
      </c>
      <c r="B10" s="79">
        <v>71.205740134144435</v>
      </c>
      <c r="C10" s="79">
        <v>6.5730775230073313</v>
      </c>
      <c r="D10" s="79">
        <v>7.2032444236468569</v>
      </c>
      <c r="E10" s="79">
        <v>7.6056777413819994</v>
      </c>
      <c r="F10" s="79">
        <v>1.1199500857900482</v>
      </c>
      <c r="G10" s="79">
        <v>0.44610825144283262</v>
      </c>
      <c r="H10" s="79">
        <v>5.7276555919513337</v>
      </c>
      <c r="I10" s="79">
        <v>0.0031196381219778507</v>
      </c>
      <c r="J10" s="79">
        <v>0.11542661051318047</v>
      </c>
      <c r="K10" s="16">
        <v>32055</v>
      </c>
    </row>
    <row r="11">
      <c r="A11" s="130" t="s">
        <v>20</v>
      </c>
      <c r="B11" s="79">
        <v>73.690965092402465</v>
      </c>
      <c r="C11" s="79">
        <v>6.3013347022587265</v>
      </c>
      <c r="D11" s="79">
        <v>7.0200205338809036</v>
      </c>
      <c r="E11" s="79">
        <v>4.632956878850103</v>
      </c>
      <c r="F11" s="79">
        <v>0.9881930184804929</v>
      </c>
      <c r="G11" s="79">
        <v>1.9763860369609858</v>
      </c>
      <c r="H11" s="79">
        <v>5.3388090349075972</v>
      </c>
      <c r="I11" s="79">
        <v>0.025667351129363452</v>
      </c>
      <c r="J11" s="79">
        <v>0.025667351129363452</v>
      </c>
      <c r="K11" s="16">
        <v>7792</v>
      </c>
    </row>
    <row r="12">
      <c r="A12" s="130" t="s">
        <v>21</v>
      </c>
      <c r="B12" s="79">
        <v>68.644882268140321</v>
      </c>
      <c r="C12" s="79">
        <v>4.1566554541086012</v>
      </c>
      <c r="D12" s="79">
        <v>7.9649207111965392</v>
      </c>
      <c r="E12" s="79">
        <v>8.409418548774628</v>
      </c>
      <c r="F12" s="79">
        <v>5.8745795290725615</v>
      </c>
      <c r="G12" s="79">
        <v>0.048053820278712162</v>
      </c>
      <c r="H12" s="79">
        <v>4.8053820278712154</v>
      </c>
      <c r="I12" s="79">
        <v>0.01201345506967804</v>
      </c>
      <c r="J12" s="79">
        <v>0.084094185487746276</v>
      </c>
      <c r="K12" s="16">
        <v>8324</v>
      </c>
    </row>
    <row r="13">
      <c r="A13" s="130" t="s">
        <v>22</v>
      </c>
      <c r="B13" s="79">
        <v>67.684478371501271</v>
      </c>
      <c r="C13" s="79">
        <v>5.601312441408866</v>
      </c>
      <c r="D13" s="79">
        <v>8.1692781572251238</v>
      </c>
      <c r="E13" s="79">
        <v>10.964912280701753</v>
      </c>
      <c r="F13" s="79">
        <v>1.211999464309629</v>
      </c>
      <c r="G13" s="79">
        <v>0.043524842640953527</v>
      </c>
      <c r="H13" s="79">
        <v>6.2977099236641214</v>
      </c>
      <c r="I13" s="79">
        <v>0.006696129637069774</v>
      </c>
      <c r="J13" s="79">
        <v>0.020088388911209322</v>
      </c>
      <c r="K13" s="16">
        <v>29868</v>
      </c>
    </row>
    <row r="14">
      <c r="A14" s="130" t="s">
        <v>23</v>
      </c>
      <c r="B14" s="79">
        <v>73.524332462471776</v>
      </c>
      <c r="C14" s="79">
        <v>4.6583713412744103</v>
      </c>
      <c r="D14" s="79">
        <v>7.6030642518708769</v>
      </c>
      <c r="E14" s="79">
        <v>5.4819997343134217</v>
      </c>
      <c r="F14" s="79">
        <v>1.8686622680777576</v>
      </c>
      <c r="G14" s="79">
        <v>0.19483682415976619</v>
      </c>
      <c r="H14" s="79">
        <v>6.3676216623123585</v>
      </c>
      <c r="I14" s="79">
        <v>0.035424877119957489</v>
      </c>
      <c r="J14" s="79">
        <v>0.26568657839968118</v>
      </c>
      <c r="K14" s="16">
        <v>22583</v>
      </c>
    </row>
    <row r="15">
      <c r="A15" s="130" t="s">
        <v>24</v>
      </c>
      <c r="B15" s="79">
        <v>78.81597717546363</v>
      </c>
      <c r="C15" s="79">
        <v>5.1533523537803143</v>
      </c>
      <c r="D15" s="79">
        <v>5.6348074179743222</v>
      </c>
      <c r="E15" s="79">
        <v>6.0984308131241081</v>
      </c>
      <c r="F15" s="79">
        <v>1.1768901569186876</v>
      </c>
      <c r="G15" s="79">
        <v>0.053495007132667617</v>
      </c>
      <c r="H15" s="79">
        <v>2.4607703281027105</v>
      </c>
      <c r="I15" s="79">
        <v>0</v>
      </c>
      <c r="J15" s="79">
        <v>0.60627674750356642</v>
      </c>
      <c r="K15" s="16">
        <v>5608</v>
      </c>
    </row>
    <row r="16">
      <c r="A16" s="130" t="s">
        <v>25</v>
      </c>
      <c r="B16" s="79">
        <v>65.572484875644193</v>
      </c>
      <c r="C16" s="79">
        <v>2.9240421241317498</v>
      </c>
      <c r="D16" s="79">
        <v>6.12816491149451</v>
      </c>
      <c r="E16" s="79">
        <v>5.6576293972664127</v>
      </c>
      <c r="F16" s="79">
        <v>1.4564194488012547</v>
      </c>
      <c r="G16" s="79">
        <v>0</v>
      </c>
      <c r="H16" s="79">
        <v>4.6381357831055343</v>
      </c>
      <c r="I16" s="79">
        <v>0.022406453058480841</v>
      </c>
      <c r="J16" s="79">
        <v>13.600717006497872</v>
      </c>
      <c r="K16" s="16">
        <v>8926</v>
      </c>
    </row>
    <row r="17">
      <c r="A17" s="130" t="s">
        <v>26</v>
      </c>
      <c r="B17" s="79">
        <v>79.231863442389766</v>
      </c>
      <c r="C17" s="79">
        <v>6.5219141683888457</v>
      </c>
      <c r="D17" s="79">
        <v>3.2072787782817573</v>
      </c>
      <c r="E17" s="79">
        <v>3.0220886228830617</v>
      </c>
      <c r="F17" s="79">
        <v>1.9995168952467859</v>
      </c>
      <c r="G17" s="79">
        <v>0.14224751066856331</v>
      </c>
      <c r="H17" s="79">
        <v>5.7086878338119647</v>
      </c>
      <c r="I17" s="79">
        <v>0.018787407069432889</v>
      </c>
      <c r="J17" s="79">
        <v>0.14761534125982984</v>
      </c>
      <c r="K17" s="16">
        <v>37259</v>
      </c>
    </row>
    <row r="18">
      <c r="A18" s="130" t="s">
        <v>27</v>
      </c>
      <c r="B18" s="79">
        <v>84.69489414694894</v>
      </c>
      <c r="C18" s="79">
        <v>3.9975093399750938</v>
      </c>
      <c r="D18" s="79">
        <v>4.3088418430884188</v>
      </c>
      <c r="E18" s="79">
        <v>4.3212951432129509</v>
      </c>
      <c r="F18" s="79">
        <v>1.1581569115815693</v>
      </c>
      <c r="G18" s="79">
        <v>0.024906600249066001</v>
      </c>
      <c r="H18" s="79">
        <v>1.3325031133250311</v>
      </c>
      <c r="I18" s="79">
        <v>0.012453300124533001</v>
      </c>
      <c r="J18" s="79">
        <v>0.14943960149439603</v>
      </c>
      <c r="K18" s="16">
        <v>8030</v>
      </c>
    </row>
    <row r="19">
      <c r="A19" s="130" t="s">
        <v>28</v>
      </c>
      <c r="B19" s="79">
        <v>100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16">
        <v>1459</v>
      </c>
    </row>
    <row r="20">
      <c r="A20" s="130" t="s">
        <v>29</v>
      </c>
      <c r="B20" s="79">
        <v>93.16634782221827</v>
      </c>
      <c r="C20" s="79">
        <v>1.4259020331894827</v>
      </c>
      <c r="D20" s="79">
        <v>1.2968812563954264</v>
      </c>
      <c r="E20" s="79">
        <v>1.7640254482359747</v>
      </c>
      <c r="F20" s="79">
        <v>0.55389954175379275</v>
      </c>
      <c r="G20" s="79">
        <v>0.03114294612270321</v>
      </c>
      <c r="H20" s="79">
        <v>1.5927392445611068</v>
      </c>
      <c r="I20" s="79">
        <v>0.0066734884548649729</v>
      </c>
      <c r="J20" s="79">
        <v>0.16238821906838102</v>
      </c>
      <c r="K20" s="16">
        <v>44954</v>
      </c>
    </row>
    <row r="21">
      <c r="A21" s="130" t="s">
        <v>30</v>
      </c>
      <c r="B21" s="79">
        <v>91.580782055168228</v>
      </c>
      <c r="C21" s="79">
        <v>2.2506820248560171</v>
      </c>
      <c r="D21" s="79">
        <v>1.8907244619581691</v>
      </c>
      <c r="E21" s="79">
        <v>1.9892391633828432</v>
      </c>
      <c r="F21" s="79">
        <v>0.41679296756592904</v>
      </c>
      <c r="G21" s="79">
        <v>0.018945134889360414</v>
      </c>
      <c r="H21" s="79">
        <v>1.102606850560776</v>
      </c>
      <c r="I21" s="79">
        <v>0</v>
      </c>
      <c r="J21" s="79">
        <v>0.75022734161867233</v>
      </c>
      <c r="K21" s="16">
        <v>26392</v>
      </c>
    </row>
    <row r="22">
      <c r="A22" s="130" t="s">
        <v>31</v>
      </c>
      <c r="B22" s="79">
        <v>90.213523131672602</v>
      </c>
      <c r="C22" s="79">
        <v>3.9908490086426029</v>
      </c>
      <c r="D22" s="79">
        <v>2.2114895780376207</v>
      </c>
      <c r="E22" s="79">
        <v>2.0335536349771224</v>
      </c>
      <c r="F22" s="79">
        <v>0.5083884087442806</v>
      </c>
      <c r="G22" s="79">
        <v>0.02541942043721403</v>
      </c>
      <c r="H22" s="79">
        <v>0.91509913573970514</v>
      </c>
      <c r="I22" s="79">
        <v>0</v>
      </c>
      <c r="J22" s="79">
        <v>0.10167768174885612</v>
      </c>
      <c r="K22" s="16">
        <v>3934</v>
      </c>
    </row>
    <row r="23">
      <c r="A23" s="130" t="s">
        <v>32</v>
      </c>
      <c r="B23" s="79">
        <v>90.737319449109847</v>
      </c>
      <c r="C23" s="79">
        <v>3.2583137386630838</v>
      </c>
      <c r="D23" s="79">
        <v>1.2092710782667115</v>
      </c>
      <c r="E23" s="79">
        <v>3.1575411488075247</v>
      </c>
      <c r="F23" s="79">
        <v>0.2519314746388982</v>
      </c>
      <c r="G23" s="79">
        <v>0.025193147463889821</v>
      </c>
      <c r="H23" s="79">
        <v>1.3520322472287538</v>
      </c>
      <c r="I23" s="79">
        <v>0.0083977158212966072</v>
      </c>
      <c r="J23" s="79">
        <v>0</v>
      </c>
      <c r="K23" s="16">
        <v>11908</v>
      </c>
    </row>
    <row r="24">
      <c r="A24" s="130" t="s">
        <v>33</v>
      </c>
      <c r="B24" s="79">
        <v>93.859649122807014</v>
      </c>
      <c r="C24" s="79">
        <v>2.3128473357306309</v>
      </c>
      <c r="D24" s="79">
        <v>0.60204859976027025</v>
      </c>
      <c r="E24" s="79">
        <v>1.7734553775743707</v>
      </c>
      <c r="F24" s="79">
        <v>0.2560749700337801</v>
      </c>
      <c r="G24" s="79">
        <v>0.054484036177400018</v>
      </c>
      <c r="H24" s="79">
        <v>1.0379208891794705</v>
      </c>
      <c r="I24" s="79">
        <v>0.0027242018088700008</v>
      </c>
      <c r="J24" s="79">
        <v>0.10079546692819004</v>
      </c>
      <c r="K24" s="16">
        <v>36708</v>
      </c>
    </row>
    <row r="25">
      <c r="A25" s="130" t="s">
        <v>34</v>
      </c>
      <c r="B25" s="79">
        <v>92.90050799157477</v>
      </c>
      <c r="C25" s="79">
        <v>1.9204559534134555</v>
      </c>
      <c r="D25" s="79">
        <v>1.2142237640936688</v>
      </c>
      <c r="E25" s="79">
        <v>1.8956758765952173</v>
      </c>
      <c r="F25" s="79">
        <v>0.63189195886507243</v>
      </c>
      <c r="G25" s="79">
        <v>0.037170115227357206</v>
      </c>
      <c r="H25" s="79">
        <v>1.3257341097757402</v>
      </c>
      <c r="I25" s="79">
        <v>0.024780076818238139</v>
      </c>
      <c r="J25" s="79">
        <v>0.049560153636476277</v>
      </c>
      <c r="K25" s="16">
        <v>8071</v>
      </c>
    </row>
    <row r="26">
      <c r="A26" s="131" t="s">
        <v>35</v>
      </c>
      <c r="B26" s="132">
        <v>79.278260345035591</v>
      </c>
      <c r="C26" s="132">
        <v>4.3348111955603814</v>
      </c>
      <c r="D26" s="132">
        <v>4.4303192986689188</v>
      </c>
      <c r="E26" s="132">
        <v>5.6555877267060763</v>
      </c>
      <c r="F26" s="132">
        <v>1.5854345116017212</v>
      </c>
      <c r="G26" s="132">
        <v>0.13320867012506535</v>
      </c>
      <c r="H26" s="132">
        <v>4.1201693006796161</v>
      </c>
      <c r="I26" s="132">
        <v>0.01080749587807134</v>
      </c>
      <c r="J26" s="132">
        <v>0.45140145574456109</v>
      </c>
      <c r="K26" s="20">
        <v>397872</v>
      </c>
    </row>
  </sheetData>
  <mergeCells count="11">
    <mergeCell ref="A1:K1"/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C1"/>
    </sheetView>
  </sheetViews>
  <sheetFormatPr defaultColWidth="8.85546875" defaultRowHeight="15"/>
  <cols>
    <col customWidth="1" min="1" max="1" width="27.140625"/>
    <col customWidth="1" min="18" max="18" width="15.28515625"/>
  </cols>
  <sheetData>
    <row ht="36.75" customHeight="1" r="1">
      <c r="A1" s="8" t="s">
        <v>123</v>
      </c>
      <c r="B1" s="8"/>
      <c r="C1" s="8"/>
    </row>
    <row r="3">
      <c r="A3" s="133" t="s">
        <v>124</v>
      </c>
      <c r="B3" s="50" t="s">
        <v>79</v>
      </c>
      <c r="C3" s="50" t="s">
        <v>35</v>
      </c>
    </row>
    <row r="4">
      <c r="A4" s="15" t="s">
        <v>125</v>
      </c>
      <c r="B4" s="134">
        <f>C4/C10</f>
        <v>0.2138499690018599</v>
      </c>
      <c r="C4" s="16">
        <v>17247</v>
      </c>
    </row>
    <row r="5">
      <c r="A5" s="15" t="s">
        <v>126</v>
      </c>
      <c r="B5" s="134">
        <f>C5/C10</f>
        <v>0.21856168629882208</v>
      </c>
      <c r="C5" s="16">
        <v>17627</v>
      </c>
    </row>
    <row r="6">
      <c r="A6" s="15" t="s">
        <v>116</v>
      </c>
      <c r="B6" s="134">
        <f>C6/C10</f>
        <v>0.27900805951642904</v>
      </c>
      <c r="C6" s="16">
        <v>22502</v>
      </c>
    </row>
    <row r="7">
      <c r="A7" s="15" t="s">
        <v>117</v>
      </c>
      <c r="B7" s="134">
        <f>C7/C10</f>
        <v>0.078214507129572231</v>
      </c>
      <c r="C7" s="16">
        <v>6308</v>
      </c>
      <c r="M7" s="135"/>
    </row>
    <row r="8">
      <c r="A8" s="15" t="s">
        <v>127</v>
      </c>
      <c r="B8" s="134">
        <f>C8/C10</f>
        <v>0.0071047737135771852</v>
      </c>
      <c r="C8" s="16">
        <v>573</v>
      </c>
      <c r="M8" s="135"/>
    </row>
    <row r="9">
      <c r="A9" s="15" t="s">
        <v>119</v>
      </c>
      <c r="B9" s="134">
        <f>C9/C10</f>
        <v>0.20326100433973962</v>
      </c>
      <c r="C9" s="16">
        <v>16393</v>
      </c>
      <c r="M9" s="135"/>
    </row>
    <row r="10">
      <c r="A10" s="15" t="s">
        <v>35</v>
      </c>
      <c r="B10" s="134">
        <f>SUM(B4:B9)</f>
        <v>1.0000000000000002</v>
      </c>
      <c r="C10" s="16">
        <v>80650</v>
      </c>
    </row>
    <row r="14">
      <c r="N14" s="135"/>
    </row>
  </sheetData>
  <mergeCells count="1">
    <mergeCell ref="A1:C1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8.42578125"/>
  </cols>
  <sheetData>
    <row r="1">
      <c r="A1" s="97" t="s">
        <v>128</v>
      </c>
      <c r="B1" s="97"/>
      <c r="C1" s="97"/>
      <c r="D1" s="97"/>
      <c r="E1" s="97"/>
      <c r="F1" s="97"/>
      <c r="G1" s="97"/>
    </row>
    <row ht="15.75" r="2"/>
    <row ht="22.5" customHeight="1" r="3">
      <c r="A3" s="23" t="s">
        <v>9</v>
      </c>
      <c r="B3" s="136" t="s">
        <v>129</v>
      </c>
      <c r="C3" s="136"/>
      <c r="D3" s="136"/>
      <c r="E3" s="136"/>
      <c r="F3" s="23" t="s">
        <v>130</v>
      </c>
      <c r="G3" s="23" t="s">
        <v>131</v>
      </c>
    </row>
    <row ht="15.75" r="4">
      <c r="A4" s="31"/>
      <c r="B4" s="58" t="s">
        <v>132</v>
      </c>
      <c r="C4" s="58" t="s">
        <v>133</v>
      </c>
      <c r="D4" s="58" t="s">
        <v>134</v>
      </c>
      <c r="E4" s="58" t="s">
        <v>135</v>
      </c>
      <c r="F4" s="31"/>
      <c r="G4" s="31"/>
    </row>
    <row ht="15.75" r="5">
      <c r="A5" s="125" t="s">
        <v>14</v>
      </c>
      <c r="B5" s="79">
        <v>0.6104540251812286</v>
      </c>
      <c r="C5" s="79">
        <v>27.84814956123617</v>
      </c>
      <c r="D5" s="79">
        <v>61.57191911484167</v>
      </c>
      <c r="E5" s="79">
        <v>9.969477298740939</v>
      </c>
      <c r="F5" s="102">
        <v>26210</v>
      </c>
      <c r="G5" s="79">
        <v>0</v>
      </c>
    </row>
    <row ht="15.75" r="6">
      <c r="A6" s="125" t="s">
        <v>15</v>
      </c>
      <c r="B6" s="79">
        <v>0.53619302949061665</v>
      </c>
      <c r="C6" s="79">
        <v>29.088471849865954</v>
      </c>
      <c r="D6" s="79">
        <v>60.455764075067023</v>
      </c>
      <c r="E6" s="79">
        <v>9.9195710455764079</v>
      </c>
      <c r="F6" s="102">
        <v>746</v>
      </c>
      <c r="G6" s="79">
        <v>0</v>
      </c>
    </row>
    <row ht="15.75" r="7">
      <c r="A7" s="125" t="s">
        <v>16</v>
      </c>
      <c r="B7" s="79">
        <v>0.58955849272975869</v>
      </c>
      <c r="C7" s="79">
        <v>26.10523839628328</v>
      </c>
      <c r="D7" s="79">
        <v>62.744607965655639</v>
      </c>
      <c r="E7" s="79">
        <v>10.545892938530073</v>
      </c>
      <c r="F7" s="102">
        <v>68017</v>
      </c>
      <c r="G7" s="79">
        <v>0.014702206801240866</v>
      </c>
    </row>
    <row ht="15.75" r="8">
      <c r="A8" s="125" t="s">
        <v>70</v>
      </c>
      <c r="B8" s="79">
        <v>0.62232594321275769</v>
      </c>
      <c r="C8" s="79">
        <v>30.999611046285491</v>
      </c>
      <c r="D8" s="79">
        <v>60.73512252042007</v>
      </c>
      <c r="E8" s="79">
        <v>7.6429404900816804</v>
      </c>
      <c r="F8" s="102">
        <v>5142</v>
      </c>
      <c r="G8" s="79">
        <v>0</v>
      </c>
    </row>
    <row ht="15.75" r="9">
      <c r="A9" s="125" t="s">
        <v>71</v>
      </c>
      <c r="B9" s="79">
        <v>0.61760164693772523</v>
      </c>
      <c r="C9" s="79">
        <v>28.898610396294387</v>
      </c>
      <c r="D9" s="79">
        <v>61.760164693772509</v>
      </c>
      <c r="E9" s="79">
        <v>8.6721564590838902</v>
      </c>
      <c r="F9" s="102">
        <v>3886</v>
      </c>
      <c r="G9" s="79">
        <v>0.051466803911477101</v>
      </c>
    </row>
    <row ht="15.75" r="10">
      <c r="A10" s="125" t="s">
        <v>19</v>
      </c>
      <c r="B10" s="79">
        <v>0.58337232880985801</v>
      </c>
      <c r="C10" s="79">
        <v>26.853844953985341</v>
      </c>
      <c r="D10" s="79">
        <v>62.76711901419435</v>
      </c>
      <c r="E10" s="79">
        <v>9.7800655124005615</v>
      </c>
      <c r="F10" s="102">
        <v>32055</v>
      </c>
      <c r="G10" s="79">
        <v>0.015598190609889253</v>
      </c>
    </row>
    <row ht="15.75" r="11">
      <c r="A11" s="125" t="s">
        <v>20</v>
      </c>
      <c r="B11" s="79">
        <v>0.43634496919917859</v>
      </c>
      <c r="C11" s="79">
        <v>27.515400410677621</v>
      </c>
      <c r="D11" s="79">
        <v>62.153490759753595</v>
      </c>
      <c r="E11" s="79">
        <v>9.8819301848049275</v>
      </c>
      <c r="F11" s="102">
        <v>7792</v>
      </c>
      <c r="G11" s="79">
        <v>0.012833675564681726</v>
      </c>
    </row>
    <row ht="15.75" r="12">
      <c r="A12" s="125" t="s">
        <v>21</v>
      </c>
      <c r="B12" s="79">
        <v>0.7087938491110044</v>
      </c>
      <c r="C12" s="79">
        <v>28.688130706391156</v>
      </c>
      <c r="D12" s="79">
        <v>59.718885151369541</v>
      </c>
      <c r="E12" s="79">
        <v>10.836136472849592</v>
      </c>
      <c r="F12" s="102">
        <v>8324</v>
      </c>
      <c r="G12" s="79">
        <v>0.048053820278712162</v>
      </c>
    </row>
    <row ht="15.75" r="13">
      <c r="A13" s="125" t="s">
        <v>22</v>
      </c>
      <c r="B13" s="79">
        <v>0.51895004687290747</v>
      </c>
      <c r="C13" s="79">
        <v>27.423998928619259</v>
      </c>
      <c r="D13" s="79">
        <v>61.185884558725057</v>
      </c>
      <c r="E13" s="79">
        <v>10.760680326771126</v>
      </c>
      <c r="F13" s="102">
        <v>29868</v>
      </c>
      <c r="G13" s="79">
        <v>0.11048613901165126</v>
      </c>
    </row>
    <row ht="15.75" r="14">
      <c r="A14" s="125" t="s">
        <v>23</v>
      </c>
      <c r="B14" s="79">
        <v>0.61550723995926138</v>
      </c>
      <c r="C14" s="79">
        <v>24.952397821370056</v>
      </c>
      <c r="D14" s="79">
        <v>62.489483239605015</v>
      </c>
      <c r="E14" s="79">
        <v>11.933755479785679</v>
      </c>
      <c r="F14" s="102">
        <v>22583</v>
      </c>
      <c r="G14" s="79">
        <v>0.0088562192799893722</v>
      </c>
    </row>
    <row ht="15.75" r="15">
      <c r="A15" s="125" t="s">
        <v>24</v>
      </c>
      <c r="B15" s="79">
        <v>0.76676176890156911</v>
      </c>
      <c r="C15" s="79">
        <v>25.392296718972894</v>
      </c>
      <c r="D15" s="79">
        <v>63.427246790299577</v>
      </c>
      <c r="E15" s="79">
        <v>10.342368045649073</v>
      </c>
      <c r="F15" s="102">
        <v>5608</v>
      </c>
      <c r="G15" s="79">
        <v>0.071326676176890161</v>
      </c>
    </row>
    <row ht="15.75" r="16">
      <c r="A16" s="125" t="s">
        <v>25</v>
      </c>
      <c r="B16" s="79">
        <v>0.52655164687429978</v>
      </c>
      <c r="C16" s="79">
        <v>24.400627380685638</v>
      </c>
      <c r="D16" s="79">
        <v>63.298229890208383</v>
      </c>
      <c r="E16" s="79">
        <v>11.41608783329599</v>
      </c>
      <c r="F16" s="102">
        <v>8926</v>
      </c>
      <c r="G16" s="79">
        <v>0.35850324893569346</v>
      </c>
    </row>
    <row ht="15.75" r="17">
      <c r="A17" s="125" t="s">
        <v>26</v>
      </c>
      <c r="B17" s="79">
        <v>0.72734104511661613</v>
      </c>
      <c r="C17" s="79">
        <v>23.444000107356612</v>
      </c>
      <c r="D17" s="79">
        <v>62.567433371802785</v>
      </c>
      <c r="E17" s="79">
        <v>13.215598915698221</v>
      </c>
      <c r="F17" s="102">
        <v>37259</v>
      </c>
      <c r="G17" s="79">
        <v>0.045626560025765588</v>
      </c>
    </row>
    <row ht="15.75" r="18">
      <c r="A18" s="125" t="s">
        <v>27</v>
      </c>
      <c r="B18" s="79">
        <v>0.79701120797011205</v>
      </c>
      <c r="C18" s="79">
        <v>24.956413449564135</v>
      </c>
      <c r="D18" s="79">
        <v>63.150684931506852</v>
      </c>
      <c r="E18" s="79">
        <v>11.095890410958905</v>
      </c>
      <c r="F18" s="102">
        <v>8030</v>
      </c>
      <c r="G18" s="79">
        <v>0</v>
      </c>
    </row>
    <row ht="15.75" r="19">
      <c r="A19" s="125" t="s">
        <v>28</v>
      </c>
      <c r="B19" s="79">
        <v>0.68540095956134339</v>
      </c>
      <c r="C19" s="79">
        <v>27.00479780671693</v>
      </c>
      <c r="D19" s="79">
        <v>60.38382453735435</v>
      </c>
      <c r="E19" s="79">
        <v>11.925976696367375</v>
      </c>
      <c r="F19" s="102">
        <v>1459</v>
      </c>
      <c r="G19" s="79">
        <v>0</v>
      </c>
    </row>
    <row ht="15.75" r="20">
      <c r="A20" s="125" t="s">
        <v>29</v>
      </c>
      <c r="B20" s="79">
        <v>1.4681674600702941</v>
      </c>
      <c r="C20" s="79">
        <v>30.971659919028337</v>
      </c>
      <c r="D20" s="79">
        <v>59.647639809583133</v>
      </c>
      <c r="E20" s="79">
        <v>7.8702673844374251</v>
      </c>
      <c r="F20" s="102">
        <v>44954</v>
      </c>
      <c r="G20" s="79">
        <v>0.042265426880811495</v>
      </c>
    </row>
    <row ht="15.75" r="21">
      <c r="A21" s="125" t="s">
        <v>30</v>
      </c>
      <c r="B21" s="79">
        <v>1.3564716580782055</v>
      </c>
      <c r="C21" s="79">
        <v>27.997120339496817</v>
      </c>
      <c r="D21" s="79">
        <v>60.658532888754166</v>
      </c>
      <c r="E21" s="79">
        <v>9.9878751136708086</v>
      </c>
      <c r="F21" s="102">
        <v>26392</v>
      </c>
      <c r="G21" s="79">
        <v>0</v>
      </c>
    </row>
    <row ht="15.75" r="22">
      <c r="A22" s="125" t="s">
        <v>31</v>
      </c>
      <c r="B22" s="79">
        <v>0.76258261311642095</v>
      </c>
      <c r="C22" s="79">
        <v>25.597356380274526</v>
      </c>
      <c r="D22" s="79">
        <v>63.167259786476869</v>
      </c>
      <c r="E22" s="79">
        <v>10.472801220132181</v>
      </c>
      <c r="F22" s="102">
        <v>3934</v>
      </c>
      <c r="G22" s="79">
        <v>0</v>
      </c>
    </row>
    <row ht="15.75" r="23">
      <c r="A23" s="125" t="s">
        <v>32</v>
      </c>
      <c r="B23" s="79">
        <v>0.94894188780651667</v>
      </c>
      <c r="C23" s="79">
        <v>28.736983540476992</v>
      </c>
      <c r="D23" s="79">
        <v>61.22774605307356</v>
      </c>
      <c r="E23" s="79">
        <v>9.0863285186429295</v>
      </c>
      <c r="F23" s="102">
        <v>11908</v>
      </c>
      <c r="G23" s="79">
        <v>0</v>
      </c>
    </row>
    <row ht="15.75" r="24">
      <c r="A24" s="125" t="s">
        <v>33</v>
      </c>
      <c r="B24" s="79">
        <v>2.0867385855944209</v>
      </c>
      <c r="C24" s="79">
        <v>32.796665576985944</v>
      </c>
      <c r="D24" s="79">
        <v>57.24910101340307</v>
      </c>
      <c r="E24" s="79">
        <v>7.8593222185899538</v>
      </c>
      <c r="F24" s="102">
        <v>36708</v>
      </c>
      <c r="G24" s="79">
        <v>0.0081726054266100037</v>
      </c>
    </row>
    <row ht="15.75" r="25">
      <c r="A25" s="125" t="s">
        <v>34</v>
      </c>
      <c r="B25" s="79">
        <v>0.70623218931978693</v>
      </c>
      <c r="C25" s="79">
        <v>22.797670672779084</v>
      </c>
      <c r="D25" s="79">
        <v>61.789121546276796</v>
      </c>
      <c r="E25" s="79">
        <v>14.657415437987858</v>
      </c>
      <c r="F25" s="102">
        <v>8071</v>
      </c>
      <c r="G25" s="79">
        <v>0.049560153636476277</v>
      </c>
    </row>
    <row ht="15.75" r="26">
      <c r="A26" s="126" t="s">
        <v>35</v>
      </c>
      <c r="B26" s="137">
        <v>0.90833232798487962</v>
      </c>
      <c r="C26" s="137">
        <v>27.473659870511121</v>
      </c>
      <c r="D26" s="137">
        <v>61.371999034865489</v>
      </c>
      <c r="E26" s="137">
        <v>10.211826919210198</v>
      </c>
      <c r="F26" s="115">
        <v>397872</v>
      </c>
      <c r="G26" s="137">
        <v>0.034181847428318653</v>
      </c>
    </row>
    <row ht="15.75" r="27"/>
    <row r="29">
      <c r="B29" s="52"/>
      <c r="C29" s="52"/>
      <c r="D29" s="52"/>
      <c r="E29" s="52"/>
    </row>
    <row r="30">
      <c r="D30" s="52"/>
    </row>
    <row r="31">
      <c r="D31" s="52"/>
    </row>
    <row r="32">
      <c r="D32" s="52"/>
    </row>
    <row r="33">
      <c r="D33" s="52"/>
    </row>
    <row r="34">
      <c r="D34" s="52"/>
    </row>
    <row r="35">
      <c r="D35" s="52"/>
    </row>
    <row r="36">
      <c r="D36" s="52"/>
    </row>
    <row r="37">
      <c r="D37" s="52"/>
    </row>
    <row r="38">
      <c r="D38" s="52"/>
    </row>
    <row r="39">
      <c r="D39" s="52"/>
    </row>
    <row r="40">
      <c r="D40" s="52"/>
    </row>
    <row r="41">
      <c r="D41" s="52"/>
    </row>
    <row r="42">
      <c r="D42" s="52"/>
    </row>
    <row r="43">
      <c r="D43" s="52"/>
    </row>
    <row r="44">
      <c r="D44" s="52"/>
    </row>
    <row r="45">
      <c r="D45" s="52"/>
    </row>
    <row r="46">
      <c r="D46" s="52"/>
    </row>
    <row r="47">
      <c r="D47" s="52"/>
    </row>
    <row r="48">
      <c r="D48" s="52"/>
    </row>
    <row r="49">
      <c r="D49" s="52"/>
    </row>
    <row r="50">
      <c r="D50" s="52"/>
    </row>
  </sheetData>
  <mergeCells count="5">
    <mergeCell ref="A1:G1"/>
    <mergeCell ref="B3:E3"/>
    <mergeCell ref="A3:A4"/>
    <mergeCell ref="F3:F4"/>
    <mergeCell ref="G3:G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J1"/>
    </sheetView>
  </sheetViews>
  <sheetFormatPr defaultColWidth="8.85546875" defaultRowHeight="15"/>
  <cols>
    <col bestFit="1" customWidth="1" min="2" max="10" width="9.42578125"/>
  </cols>
  <sheetData>
    <row ht="21.75" customHeight="1" r="1">
      <c r="A1" s="8" t="s">
        <v>136</v>
      </c>
      <c r="B1" s="8"/>
      <c r="C1" s="8"/>
      <c r="D1" s="8"/>
      <c r="E1" s="8"/>
      <c r="F1" s="8"/>
      <c r="G1" s="8"/>
      <c r="H1" s="8"/>
      <c r="I1" s="8"/>
      <c r="J1" s="8"/>
    </row>
    <row r="3">
      <c r="A3" s="120" t="s">
        <v>137</v>
      </c>
      <c r="B3" s="138" t="s">
        <v>138</v>
      </c>
      <c r="C3" s="138"/>
      <c r="D3" s="138"/>
      <c r="E3" s="138"/>
      <c r="F3" s="138"/>
      <c r="G3" s="138"/>
      <c r="H3" s="138"/>
      <c r="I3" s="138"/>
      <c r="J3" s="139" t="s">
        <v>35</v>
      </c>
    </row>
    <row ht="38.25" r="4">
      <c r="A4" s="121"/>
      <c r="B4" s="140" t="s">
        <v>55</v>
      </c>
      <c r="C4" s="140" t="s">
        <v>139</v>
      </c>
      <c r="D4" s="140" t="s">
        <v>115</v>
      </c>
      <c r="E4" s="140" t="s">
        <v>116</v>
      </c>
      <c r="F4" s="140" t="s">
        <v>117</v>
      </c>
      <c r="G4" s="140" t="s">
        <v>118</v>
      </c>
      <c r="H4" s="140" t="s">
        <v>119</v>
      </c>
      <c r="I4" s="140" t="s">
        <v>120</v>
      </c>
      <c r="J4" s="141"/>
    </row>
    <row r="5">
      <c r="A5" s="142" t="s">
        <v>140</v>
      </c>
      <c r="B5" s="79">
        <v>0.0050734862778050831</v>
      </c>
      <c r="C5" s="79">
        <v>0.017403411068569442</v>
      </c>
      <c r="D5" s="79">
        <v>0</v>
      </c>
      <c r="E5" s="79">
        <v>0</v>
      </c>
      <c r="F5" s="79">
        <v>0.015857913098636219</v>
      </c>
      <c r="G5" s="79">
        <v>0</v>
      </c>
      <c r="H5" s="79">
        <v>0</v>
      </c>
      <c r="I5" s="79">
        <v>0</v>
      </c>
      <c r="J5" s="79">
        <v>0.005050696364761291</v>
      </c>
    </row>
    <row r="6">
      <c r="A6" s="125" t="s">
        <v>141</v>
      </c>
      <c r="B6" s="143">
        <v>0.84315000079273217</v>
      </c>
      <c r="C6" s="143">
        <v>2.0884093282283329</v>
      </c>
      <c r="D6" s="143">
        <v>1.2995857215822031</v>
      </c>
      <c r="E6" s="143">
        <v>0.67573575175602385</v>
      </c>
      <c r="F6" s="143">
        <v>1.6175071360608944</v>
      </c>
      <c r="G6" s="143">
        <v>0.1890359168241966</v>
      </c>
      <c r="H6" s="143">
        <v>0.37220086643480382</v>
      </c>
      <c r="I6" s="79">
        <v>0</v>
      </c>
      <c r="J6" s="143">
        <v>0.90003409220046215</v>
      </c>
    </row>
    <row r="7">
      <c r="A7" s="125" t="s">
        <v>133</v>
      </c>
      <c r="B7" s="143">
        <v>23.911975013080081</v>
      </c>
      <c r="C7" s="143">
        <v>32.010674092122052</v>
      </c>
      <c r="D7" s="143">
        <v>49.599909199250888</v>
      </c>
      <c r="E7" s="143">
        <v>43.456032719836401</v>
      </c>
      <c r="F7" s="143">
        <v>33.761496986996505</v>
      </c>
      <c r="G7" s="143">
        <v>35.349716446124759</v>
      </c>
      <c r="H7" s="143">
        <v>43.144792238696688</v>
      </c>
      <c r="I7" s="143">
        <v>16.279069767441861</v>
      </c>
      <c r="J7" s="143">
        <v>27.485132012576237</v>
      </c>
    </row>
    <row r="8">
      <c r="A8" s="125" t="s">
        <v>134</v>
      </c>
      <c r="B8" s="143">
        <v>64.230019184119996</v>
      </c>
      <c r="C8" s="143">
        <v>57.796728158719112</v>
      </c>
      <c r="D8" s="143">
        <v>44.656943419783211</v>
      </c>
      <c r="E8" s="143">
        <v>47.688272428203078</v>
      </c>
      <c r="F8" s="143">
        <v>53.171582619727239</v>
      </c>
      <c r="G8" s="143">
        <v>52.741020793950852</v>
      </c>
      <c r="H8" s="143">
        <v>51.009823662212462</v>
      </c>
      <c r="I8" s="143">
        <v>55.813953488372093</v>
      </c>
      <c r="J8" s="143">
        <v>61.399800497493594</v>
      </c>
    </row>
    <row r="9">
      <c r="A9" s="125" t="s">
        <v>142</v>
      </c>
      <c r="B9" s="143">
        <v>10.883262251676628</v>
      </c>
      <c r="C9" s="143">
        <v>8.04037591367908</v>
      </c>
      <c r="D9" s="143">
        <v>4.4208614721071449</v>
      </c>
      <c r="E9" s="143">
        <v>8.1355028007468668</v>
      </c>
      <c r="F9" s="143">
        <v>11.290834126228988</v>
      </c>
      <c r="G9" s="143">
        <v>11.531190926275993</v>
      </c>
      <c r="H9" s="143">
        <v>5.4426749649154917</v>
      </c>
      <c r="I9" s="143">
        <v>25.581395348837212</v>
      </c>
      <c r="J9" s="143">
        <v>10.099624985794916</v>
      </c>
    </row>
    <row r="10">
      <c r="A10" s="125" t="s">
        <v>143</v>
      </c>
      <c r="B10" s="79">
        <v>0.12652006405276425</v>
      </c>
      <c r="C10" s="79">
        <v>0.046409096182851835</v>
      </c>
      <c r="D10" s="79">
        <v>0.022700187276545034</v>
      </c>
      <c r="E10" s="79">
        <v>0.044456299457633144</v>
      </c>
      <c r="F10" s="79">
        <v>0.14272121788772599</v>
      </c>
      <c r="G10" s="79">
        <v>0.1890359168241966</v>
      </c>
      <c r="H10" s="79">
        <v>0.030508267740557694</v>
      </c>
      <c r="I10" s="79">
        <v>2.3255813953488373</v>
      </c>
      <c r="J10" s="79">
        <v>0.11035771557003422</v>
      </c>
    </row>
    <row r="11">
      <c r="A11" s="126" t="s">
        <v>35</v>
      </c>
      <c r="B11" s="132">
        <v>100</v>
      </c>
      <c r="C11" s="132">
        <v>100</v>
      </c>
      <c r="D11" s="132">
        <v>100</v>
      </c>
      <c r="E11" s="132">
        <v>100</v>
      </c>
      <c r="F11" s="132">
        <v>100</v>
      </c>
      <c r="G11" s="132">
        <v>100</v>
      </c>
      <c r="H11" s="132">
        <v>100</v>
      </c>
      <c r="I11" s="132">
        <v>100</v>
      </c>
      <c r="J11" s="132">
        <v>100</v>
      </c>
    </row>
  </sheetData>
  <mergeCells count="4">
    <mergeCell ref="A1:J1"/>
    <mergeCell ref="A3:A4"/>
    <mergeCell ref="J3:J4"/>
    <mergeCell ref="B3:I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J1"/>
    </sheetView>
  </sheetViews>
  <sheetFormatPr defaultColWidth="8.85546875" defaultRowHeight="15"/>
  <cols>
    <col bestFit="1" customWidth="1" min="2" max="2" width="9.7109375"/>
    <col bestFit="1" customWidth="1" min="3" max="10" width="9.42578125"/>
    <col customWidth="1" min="11" max="11" width="19.7109375"/>
    <col customWidth="1" min="20" max="20" width="6.42578125"/>
  </cols>
  <sheetData>
    <row ht="30" customHeight="1" r="1">
      <c r="A1" s="8" t="s">
        <v>144</v>
      </c>
      <c r="B1" s="8"/>
      <c r="C1" s="8"/>
      <c r="D1" s="8"/>
      <c r="E1" s="8"/>
      <c r="F1" s="8"/>
      <c r="G1" s="8"/>
      <c r="H1" s="8"/>
      <c r="I1" s="8"/>
      <c r="J1" s="8"/>
    </row>
    <row r="3">
      <c r="A3" s="144" t="s">
        <v>137</v>
      </c>
      <c r="B3" s="138" t="s">
        <v>138</v>
      </c>
      <c r="C3" s="138"/>
      <c r="D3" s="138"/>
      <c r="E3" s="138"/>
      <c r="F3" s="138"/>
      <c r="G3" s="138"/>
      <c r="H3" s="138"/>
      <c r="I3" s="138"/>
      <c r="J3" s="139" t="s">
        <v>35</v>
      </c>
      <c r="K3" s="145" t="s">
        <v>138</v>
      </c>
      <c r="L3" s="145"/>
      <c r="M3" s="145"/>
      <c r="N3" s="145"/>
      <c r="O3" s="145"/>
      <c r="P3" s="145"/>
      <c r="Q3" s="145"/>
      <c r="R3" s="145"/>
      <c r="S3" s="145"/>
    </row>
    <row ht="51" r="4">
      <c r="A4" s="146"/>
      <c r="B4" s="140" t="s">
        <v>55</v>
      </c>
      <c r="C4" s="140" t="s">
        <v>139</v>
      </c>
      <c r="D4" s="140" t="s">
        <v>115</v>
      </c>
      <c r="E4" s="140" t="s">
        <v>116</v>
      </c>
      <c r="F4" s="140" t="s">
        <v>117</v>
      </c>
      <c r="G4" s="140" t="s">
        <v>118</v>
      </c>
      <c r="H4" s="140" t="s">
        <v>119</v>
      </c>
      <c r="I4" s="140" t="s">
        <v>120</v>
      </c>
      <c r="J4" s="141"/>
      <c r="K4" s="140" t="s">
        <v>55</v>
      </c>
      <c r="L4" s="140" t="s">
        <v>139</v>
      </c>
      <c r="M4" s="140" t="s">
        <v>115</v>
      </c>
      <c r="N4" s="140" t="s">
        <v>116</v>
      </c>
      <c r="O4" s="140" t="s">
        <v>117</v>
      </c>
      <c r="P4" s="140" t="s">
        <v>118</v>
      </c>
      <c r="Q4" s="140" t="s">
        <v>119</v>
      </c>
      <c r="R4" s="140" t="s">
        <v>120</v>
      </c>
      <c r="S4" s="140" t="s">
        <v>35</v>
      </c>
    </row>
    <row r="5">
      <c r="A5" s="142" t="s">
        <v>145</v>
      </c>
      <c r="B5" s="16">
        <v>2675</v>
      </c>
      <c r="C5" s="16">
        <v>363</v>
      </c>
      <c r="D5" s="16">
        <v>229</v>
      </c>
      <c r="E5" s="16">
        <v>152</v>
      </c>
      <c r="F5" s="16">
        <v>103</v>
      </c>
      <c r="G5" s="16">
        <v>1</v>
      </c>
      <c r="H5" s="16">
        <v>61</v>
      </c>
      <c r="I5" s="16">
        <v>0</v>
      </c>
      <c r="J5" s="16">
        <v>3584</v>
      </c>
      <c r="K5" s="147">
        <f ref="K5:K9" si="25" t="shared">(B5/B$10)*100</f>
        <v>0.84822348707053719</v>
      </c>
      <c r="L5" s="147">
        <f ref="L5:L9" si="26" t="shared">(C5/C$10)*100</f>
        <v>2.1058127392969022</v>
      </c>
      <c r="M5" s="147">
        <f ref="M5:M9" si="27" t="shared">(D5/D$10)*100</f>
        <v>1.2995857215822031</v>
      </c>
      <c r="N5" s="147">
        <f ref="N5:N9" si="28" t="shared">(E5/E$10)*100</f>
        <v>0.67573575175602385</v>
      </c>
      <c r="O5" s="147">
        <f ref="O5:O9" si="29" t="shared">(F5/F$10)*100</f>
        <v>1.6333650491595308</v>
      </c>
      <c r="P5" s="147">
        <f ref="P5:S9" si="30" t="shared">(G5/G$10)*100</f>
        <v>0.1890359168241966</v>
      </c>
      <c r="Q5" s="147">
        <f si="30" t="shared"/>
        <v>0.37220086643480382</v>
      </c>
      <c r="R5" s="147">
        <f si="30" t="shared"/>
        <v>0</v>
      </c>
      <c r="S5" s="147">
        <f si="30" t="shared"/>
        <v>0.90508478856522345</v>
      </c>
    </row>
    <row r="6">
      <c r="A6" s="125" t="s">
        <v>133</v>
      </c>
      <c r="B6" s="16">
        <v>75410</v>
      </c>
      <c r="C6" s="16">
        <v>5518</v>
      </c>
      <c r="D6" s="16">
        <v>8740</v>
      </c>
      <c r="E6" s="16">
        <v>9775</v>
      </c>
      <c r="F6" s="16">
        <v>2129</v>
      </c>
      <c r="G6" s="16">
        <v>187</v>
      </c>
      <c r="H6" s="16">
        <v>7071</v>
      </c>
      <c r="I6" s="16">
        <v>7</v>
      </c>
      <c r="J6" s="16">
        <v>108837</v>
      </c>
      <c r="K6" s="147">
        <f si="25" t="shared"/>
        <v>23.911975013080081</v>
      </c>
      <c r="L6" s="147">
        <f si="26" t="shared"/>
        <v>32.010674092122052</v>
      </c>
      <c r="M6" s="147">
        <f si="27" t="shared"/>
        <v>49.599909199250888</v>
      </c>
      <c r="N6" s="147">
        <f si="28" t="shared"/>
        <v>43.456032719836401</v>
      </c>
      <c r="O6" s="147">
        <f si="29" t="shared"/>
        <v>33.761496986996505</v>
      </c>
      <c r="P6" s="147">
        <f si="30" t="shared"/>
        <v>35.349716446124759</v>
      </c>
      <c r="Q6" s="147">
        <f ref="Q6:Q9" si="31" t="shared">(H6/H$10)*100</f>
        <v>43.144792238696688</v>
      </c>
      <c r="R6" s="147">
        <f ref="R6:R9" si="32" t="shared">(I6/I$10)*100</f>
        <v>16.279069767441861</v>
      </c>
      <c r="S6" s="147">
        <f ref="S6:S9" si="33" t="shared">(J6/J$10)*100</f>
        <v>27.485132012576237</v>
      </c>
    </row>
    <row r="7">
      <c r="A7" s="125" t="s">
        <v>134</v>
      </c>
      <c r="B7" s="16">
        <v>202559</v>
      </c>
      <c r="C7" s="16">
        <v>9963</v>
      </c>
      <c r="D7" s="16">
        <v>7869</v>
      </c>
      <c r="E7" s="16">
        <v>10727</v>
      </c>
      <c r="F7" s="16">
        <v>3353</v>
      </c>
      <c r="G7" s="16">
        <v>279</v>
      </c>
      <c r="H7" s="16">
        <v>8360</v>
      </c>
      <c r="I7" s="16">
        <v>24</v>
      </c>
      <c r="J7" s="16">
        <v>243134</v>
      </c>
      <c r="K7" s="147">
        <f si="25" t="shared"/>
        <v>64.230019184119996</v>
      </c>
      <c r="L7" s="147">
        <f si="26" t="shared"/>
        <v>57.796728158719112</v>
      </c>
      <c r="M7" s="147">
        <f si="27" t="shared"/>
        <v>44.656943419783211</v>
      </c>
      <c r="N7" s="147">
        <f si="28" t="shared"/>
        <v>47.688272428203078</v>
      </c>
      <c r="O7" s="147">
        <f si="29" t="shared"/>
        <v>53.171582619727239</v>
      </c>
      <c r="P7" s="147">
        <f si="30" t="shared"/>
        <v>52.741020793950852</v>
      </c>
      <c r="Q7" s="147">
        <f si="31" t="shared"/>
        <v>51.009823662212462</v>
      </c>
      <c r="R7" s="147">
        <f si="32" t="shared"/>
        <v>55.813953488372093</v>
      </c>
      <c r="S7" s="147">
        <f si="33" t="shared"/>
        <v>61.399800497493594</v>
      </c>
    </row>
    <row r="8">
      <c r="A8" s="125" t="s">
        <v>142</v>
      </c>
      <c r="B8" s="16">
        <v>34322</v>
      </c>
      <c r="C8" s="16">
        <v>1386</v>
      </c>
      <c r="D8" s="16">
        <v>779</v>
      </c>
      <c r="E8" s="16">
        <v>1830</v>
      </c>
      <c r="F8" s="16">
        <v>712</v>
      </c>
      <c r="G8" s="16">
        <v>61</v>
      </c>
      <c r="H8" s="16">
        <v>892</v>
      </c>
      <c r="I8" s="16">
        <v>11</v>
      </c>
      <c r="J8" s="16">
        <v>39993</v>
      </c>
      <c r="K8" s="147">
        <f si="25" t="shared"/>
        <v>10.883262251676628</v>
      </c>
      <c r="L8" s="147">
        <f si="26" t="shared"/>
        <v>8.04037591367908</v>
      </c>
      <c r="M8" s="147">
        <f si="27" t="shared"/>
        <v>4.4208614721071449</v>
      </c>
      <c r="N8" s="147">
        <f si="28" t="shared"/>
        <v>8.1355028007468668</v>
      </c>
      <c r="O8" s="147">
        <f si="29" t="shared"/>
        <v>11.290834126228988</v>
      </c>
      <c r="P8" s="147">
        <f si="30" t="shared"/>
        <v>11.531190926275993</v>
      </c>
      <c r="Q8" s="147">
        <f si="31" t="shared"/>
        <v>5.4426749649154917</v>
      </c>
      <c r="R8" s="147">
        <f si="32" t="shared"/>
        <v>25.581395348837212</v>
      </c>
      <c r="S8" s="147">
        <f si="33" t="shared"/>
        <v>10.099624985794916</v>
      </c>
    </row>
    <row r="9">
      <c r="A9" s="125" t="s">
        <v>143</v>
      </c>
      <c r="B9" s="16">
        <v>399</v>
      </c>
      <c r="C9" s="16">
        <v>8</v>
      </c>
      <c r="D9" s="16">
        <v>4</v>
      </c>
      <c r="E9" s="16">
        <v>10</v>
      </c>
      <c r="F9" s="16">
        <v>9</v>
      </c>
      <c r="G9" s="16">
        <v>1</v>
      </c>
      <c r="H9" s="16">
        <v>5</v>
      </c>
      <c r="I9" s="16">
        <v>1</v>
      </c>
      <c r="J9" s="16">
        <v>437</v>
      </c>
      <c r="K9" s="147">
        <f si="25" t="shared"/>
        <v>0.12652006405276425</v>
      </c>
      <c r="L9" s="147">
        <f si="26" t="shared"/>
        <v>0.046409096182851835</v>
      </c>
      <c r="M9" s="147">
        <f si="27" t="shared"/>
        <v>0.022700187276545034</v>
      </c>
      <c r="N9" s="147">
        <f si="28" t="shared"/>
        <v>0.044456299457633144</v>
      </c>
      <c r="O9" s="147">
        <f si="29" t="shared"/>
        <v>0.14272121788772599</v>
      </c>
      <c r="P9" s="147">
        <f si="30" t="shared"/>
        <v>0.1890359168241966</v>
      </c>
      <c r="Q9" s="147">
        <f si="31" t="shared"/>
        <v>0.030508267740557694</v>
      </c>
      <c r="R9" s="147">
        <f si="32" t="shared"/>
        <v>2.3255813953488373</v>
      </c>
      <c r="S9" s="147">
        <f si="33" t="shared"/>
        <v>0.11035771557003422</v>
      </c>
    </row>
    <row r="10">
      <c r="A10" s="126" t="s">
        <v>35</v>
      </c>
      <c r="B10" s="148">
        <v>315365</v>
      </c>
      <c r="C10" s="148">
        <v>17238</v>
      </c>
      <c r="D10" s="148">
        <v>17621</v>
      </c>
      <c r="E10" s="148">
        <v>22494</v>
      </c>
      <c r="F10" s="148">
        <v>6306</v>
      </c>
      <c r="G10" s="148">
        <v>529</v>
      </c>
      <c r="H10" s="148">
        <v>16389</v>
      </c>
      <c r="I10" s="148">
        <v>43</v>
      </c>
      <c r="J10" s="148">
        <v>395985</v>
      </c>
      <c r="K10" s="149">
        <v>100</v>
      </c>
      <c r="L10" s="149">
        <v>100</v>
      </c>
      <c r="M10" s="149">
        <v>100</v>
      </c>
      <c r="N10" s="149">
        <v>100</v>
      </c>
      <c r="O10" s="149">
        <v>100</v>
      </c>
      <c r="P10" s="149">
        <v>100</v>
      </c>
      <c r="Q10" s="149">
        <v>100</v>
      </c>
      <c r="R10" s="149">
        <v>100</v>
      </c>
      <c r="S10" s="149">
        <v>100</v>
      </c>
    </row>
    <row r="16">
      <c r="P16" s="135"/>
      <c r="Q16" s="135"/>
      <c r="R16" s="135"/>
      <c r="S16" s="135"/>
      <c r="T16" s="135"/>
    </row>
    <row r="17">
      <c r="P17" s="135"/>
      <c r="Q17" s="135"/>
    </row>
    <row r="18">
      <c r="O18" s="150"/>
      <c r="P18" s="135"/>
      <c r="Q18" s="135"/>
      <c r="S18" s="135"/>
      <c r="T18" s="135"/>
    </row>
    <row r="19">
      <c r="P19" s="135"/>
      <c r="Q19" s="135"/>
      <c r="S19" s="135"/>
      <c r="T19" s="135"/>
    </row>
    <row r="20">
      <c r="P20" s="135"/>
      <c r="Q20" s="135"/>
      <c r="S20" s="135"/>
      <c r="T20" s="135"/>
    </row>
    <row r="21">
      <c r="P21" s="135"/>
      <c r="Q21" s="135"/>
      <c r="S21" s="135"/>
      <c r="T21" s="135"/>
    </row>
    <row r="22">
      <c r="P22" s="135"/>
      <c r="Q22" s="135"/>
      <c r="S22" s="135"/>
      <c r="T22" s="135"/>
    </row>
    <row r="23">
      <c r="P23" s="135"/>
      <c r="Q23" s="135"/>
      <c r="S23" s="135"/>
      <c r="T23" s="135"/>
    </row>
    <row r="24">
      <c r="S24" s="135"/>
      <c r="T24" s="135"/>
    </row>
    <row r="26">
      <c r="S26" s="135"/>
      <c r="T26" s="135"/>
    </row>
    <row r="27">
      <c r="S27" s="135"/>
      <c r="T27" s="135"/>
    </row>
    <row r="28">
      <c r="S28" s="135"/>
      <c r="T28" s="135"/>
    </row>
    <row r="29">
      <c r="S29" s="135"/>
      <c r="T29" s="135"/>
    </row>
    <row r="30">
      <c r="S30" s="135"/>
      <c r="T30" s="135"/>
    </row>
    <row r="31">
      <c r="S31" s="135"/>
      <c r="T31" s="135"/>
    </row>
  </sheetData>
  <mergeCells count="5">
    <mergeCell ref="A1:J1"/>
    <mergeCell ref="K3:S3"/>
    <mergeCell ref="B3:I3"/>
    <mergeCell ref="A3:A4"/>
    <mergeCell ref="J3:J4"/>
  </mergeCells>
  <printOptions headings="0" gridLines="1" gridLinesSet="1"/>
  <pageMargins left="0.70866141732283472" right="0.70866141732283472" top="0.74803149606299213" bottom="0.74803149606299213" header="0.5" footer="0.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S19" activeCellId="0" sqref="S19"/>
    </sheetView>
  </sheetViews>
  <sheetFormatPr defaultColWidth="8.85546875" defaultRowHeight="15"/>
  <cols>
    <col customWidth="1" min="1" max="1" width="19.28515625"/>
  </cols>
  <sheetData>
    <row ht="55.5" customHeight="1" r="1">
      <c r="A1" s="8" t="s">
        <v>146</v>
      </c>
      <c r="B1" s="8"/>
      <c r="C1" s="8"/>
      <c r="D1" s="8"/>
      <c r="E1" s="8"/>
      <c r="F1" s="8"/>
      <c r="G1" s="8"/>
      <c r="H1" s="8"/>
    </row>
    <row r="3">
      <c r="A3" s="151" t="s">
        <v>9</v>
      </c>
      <c r="B3" s="151" t="s">
        <v>147</v>
      </c>
      <c r="C3" s="151" t="s">
        <v>148</v>
      </c>
      <c r="D3" s="152"/>
      <c r="E3" s="152"/>
      <c r="F3" s="152"/>
      <c r="G3" s="152"/>
      <c r="H3" s="152"/>
    </row>
    <row r="4">
      <c r="A4" s="153"/>
      <c r="B4" s="153"/>
      <c r="C4" s="153"/>
      <c r="D4" s="152"/>
      <c r="F4" s="152"/>
      <c r="G4" s="152"/>
      <c r="H4" s="152"/>
    </row>
    <row r="5">
      <c r="A5" s="130" t="s">
        <v>14</v>
      </c>
      <c r="B5" s="79">
        <v>32.095601003280002</v>
      </c>
      <c r="C5" s="79">
        <v>28.723071453963701</v>
      </c>
      <c r="D5" s="154"/>
      <c r="E5" s="154"/>
      <c r="F5" s="154"/>
      <c r="G5" s="154"/>
      <c r="H5" s="154"/>
    </row>
    <row r="6">
      <c r="A6" s="130" t="s">
        <v>15</v>
      </c>
      <c r="B6" s="79">
        <v>31.523648648648699</v>
      </c>
      <c r="C6" s="79">
        <v>29.1086956521739</v>
      </c>
      <c r="D6" s="154"/>
      <c r="E6" s="154"/>
      <c r="F6" s="154"/>
      <c r="G6" s="154"/>
      <c r="H6" s="154"/>
    </row>
    <row r="7">
      <c r="A7" s="130" t="s">
        <v>16</v>
      </c>
      <c r="B7" s="79">
        <v>32.577909115816702</v>
      </c>
      <c r="C7" s="79">
        <v>28.782979858610101</v>
      </c>
      <c r="D7" s="154"/>
      <c r="E7" s="154"/>
      <c r="F7" s="154"/>
      <c r="G7" s="154"/>
      <c r="H7" s="154"/>
    </row>
    <row r="8">
      <c r="A8" s="130" t="s">
        <v>17</v>
      </c>
      <c r="B8" s="79">
        <v>30.834148994018499</v>
      </c>
      <c r="C8" s="79">
        <v>28.793450881612099</v>
      </c>
      <c r="D8" s="154"/>
      <c r="E8" s="154"/>
      <c r="F8" s="154"/>
      <c r="G8" s="154"/>
      <c r="H8" s="154"/>
    </row>
    <row r="9">
      <c r="A9" s="130" t="s">
        <v>18</v>
      </c>
      <c r="B9" s="79">
        <v>31.715832205683402</v>
      </c>
      <c r="C9" s="79">
        <v>28.022408963585399</v>
      </c>
      <c r="D9" s="154"/>
      <c r="E9" s="154"/>
      <c r="F9" s="154"/>
      <c r="G9" s="154"/>
      <c r="H9" s="154"/>
    </row>
    <row r="10">
      <c r="A10" s="130" t="s">
        <v>19</v>
      </c>
      <c r="B10" s="79">
        <v>32.260325203252002</v>
      </c>
      <c r="C10" s="79">
        <v>28.292469352013999</v>
      </c>
      <c r="D10" s="154"/>
      <c r="E10" s="154"/>
      <c r="F10" s="154"/>
      <c r="G10" s="154"/>
      <c r="H10" s="154"/>
    </row>
    <row r="11">
      <c r="A11" s="130" t="s">
        <v>20</v>
      </c>
      <c r="B11" s="79">
        <v>32.328687196110202</v>
      </c>
      <c r="C11" s="79">
        <v>28.2985436893204</v>
      </c>
      <c r="D11" s="154"/>
      <c r="E11" s="154"/>
      <c r="F11" s="154"/>
      <c r="G11" s="154"/>
      <c r="H11" s="154"/>
    </row>
    <row r="12">
      <c r="A12" s="130" t="s">
        <v>21</v>
      </c>
      <c r="B12" s="79">
        <v>32.654819277108402</v>
      </c>
      <c r="C12" s="79">
        <v>28.235840297121602</v>
      </c>
      <c r="D12" s="154"/>
      <c r="E12" s="154"/>
      <c r="F12" s="154"/>
      <c r="G12" s="154"/>
      <c r="H12" s="154"/>
    </row>
    <row r="13">
      <c r="A13" s="130" t="s">
        <v>22</v>
      </c>
      <c r="B13" s="79">
        <v>32.566178428761702</v>
      </c>
      <c r="C13" s="79">
        <v>28.654745529573599</v>
      </c>
      <c r="D13" s="154"/>
      <c r="E13" s="154"/>
      <c r="F13" s="154"/>
      <c r="G13" s="154"/>
      <c r="H13" s="154"/>
    </row>
    <row r="14">
      <c r="A14" s="130" t="s">
        <v>23</v>
      </c>
      <c r="B14" s="79">
        <v>32.870613297454902</v>
      </c>
      <c r="C14" s="79">
        <v>28.475034356390299</v>
      </c>
      <c r="D14" s="154"/>
      <c r="E14" s="154"/>
      <c r="F14" s="154"/>
      <c r="G14" s="154"/>
      <c r="H14" s="154"/>
    </row>
    <row r="15">
      <c r="A15" s="130" t="s">
        <v>24</v>
      </c>
      <c r="B15" s="79">
        <v>32.693501805054197</v>
      </c>
      <c r="C15" s="79">
        <v>29.753943217665601</v>
      </c>
      <c r="D15" s="154"/>
      <c r="E15" s="154"/>
      <c r="F15" s="154"/>
      <c r="G15" s="154"/>
      <c r="H15" s="154"/>
    </row>
    <row r="16">
      <c r="A16" s="130" t="s">
        <v>25</v>
      </c>
      <c r="B16" s="79">
        <v>32.742925948223998</v>
      </c>
      <c r="C16" s="79">
        <v>28.980417754569199</v>
      </c>
      <c r="D16" s="154"/>
      <c r="E16" s="154"/>
      <c r="F16" s="154"/>
      <c r="G16" s="154"/>
      <c r="H16" s="154"/>
    </row>
    <row r="17">
      <c r="A17" s="130" t="s">
        <v>26</v>
      </c>
      <c r="B17" s="79">
        <v>33.0904556035916</v>
      </c>
      <c r="C17" s="79">
        <v>30.533669141039201</v>
      </c>
      <c r="D17" s="154"/>
      <c r="E17" s="154"/>
      <c r="F17" s="154"/>
      <c r="G17" s="154"/>
      <c r="H17" s="154"/>
    </row>
    <row r="18">
      <c r="A18" s="130" t="s">
        <v>27</v>
      </c>
      <c r="B18" s="79">
        <v>32.401838831801001</v>
      </c>
      <c r="C18" s="79">
        <v>28.775641025641001</v>
      </c>
      <c r="D18" s="154"/>
      <c r="E18" s="154"/>
      <c r="F18" s="154"/>
      <c r="G18" s="154"/>
      <c r="H18" s="154"/>
    </row>
    <row r="19">
      <c r="A19" s="130" t="s">
        <v>28</v>
      </c>
      <c r="B19" s="79">
        <v>31.5994694960212</v>
      </c>
      <c r="C19" s="79"/>
      <c r="D19" s="154"/>
      <c r="E19" s="154"/>
      <c r="F19" s="154"/>
      <c r="G19" s="154"/>
      <c r="H19" s="154"/>
    </row>
    <row r="20">
      <c r="A20" s="130" t="s">
        <v>29</v>
      </c>
      <c r="B20" s="79">
        <v>30.711266606779802</v>
      </c>
      <c r="C20" s="79">
        <v>29.273840769903799</v>
      </c>
      <c r="D20" s="154"/>
      <c r="E20" s="154"/>
      <c r="F20" s="154"/>
      <c r="G20" s="154"/>
      <c r="H20" s="154"/>
    </row>
    <row r="21">
      <c r="A21" s="130" t="s">
        <v>30</v>
      </c>
      <c r="B21" s="79">
        <v>31.343284783133502</v>
      </c>
      <c r="C21" s="79">
        <v>29.1750924784217</v>
      </c>
      <c r="D21" s="154"/>
      <c r="E21" s="154"/>
      <c r="F21" s="154"/>
      <c r="G21" s="154"/>
      <c r="H21" s="154"/>
    </row>
    <row r="22">
      <c r="A22" s="130" t="s">
        <v>31</v>
      </c>
      <c r="B22" s="79">
        <v>31.9398907103825</v>
      </c>
      <c r="C22" s="79">
        <v>28.673913043478301</v>
      </c>
      <c r="D22" s="154"/>
      <c r="E22" s="154"/>
      <c r="F22" s="154"/>
      <c r="G22" s="154"/>
      <c r="H22" s="154"/>
    </row>
    <row r="23">
      <c r="A23" s="130" t="s">
        <v>32</v>
      </c>
      <c r="B23" s="79">
        <v>31.273695811903</v>
      </c>
      <c r="C23" s="79">
        <v>28.284064665127001</v>
      </c>
      <c r="D23" s="154"/>
      <c r="E23" s="154"/>
      <c r="F23" s="154"/>
      <c r="G23" s="154"/>
      <c r="H23" s="154"/>
    </row>
    <row r="24">
      <c r="A24" s="130" t="s">
        <v>33</v>
      </c>
      <c r="B24" s="79">
        <v>30.60373478575</v>
      </c>
      <c r="C24" s="79">
        <v>28.845995893223801</v>
      </c>
      <c r="D24" s="154"/>
      <c r="E24" s="154"/>
      <c r="F24" s="154"/>
      <c r="G24" s="154"/>
      <c r="H24" s="154"/>
    </row>
    <row r="25">
      <c r="A25" s="130" t="s">
        <v>34</v>
      </c>
      <c r="B25" s="79">
        <v>32.863744075829402</v>
      </c>
      <c r="C25" s="79">
        <v>30.0285714285714</v>
      </c>
      <c r="D25" s="154"/>
      <c r="E25" s="154"/>
      <c r="F25" s="154"/>
      <c r="G25" s="154"/>
      <c r="H25" s="154"/>
    </row>
    <row r="26">
      <c r="A26" s="131" t="s">
        <v>35</v>
      </c>
      <c r="B26" s="132">
        <v>31.987475597996095</v>
      </c>
      <c r="C26" s="132">
        <v>28.914251398590348</v>
      </c>
      <c r="D26" s="155"/>
      <c r="E26" s="155"/>
      <c r="F26" s="155"/>
      <c r="G26" s="155"/>
      <c r="H26" s="155"/>
    </row>
  </sheetData>
  <mergeCells count="4">
    <mergeCell ref="A1:C1"/>
    <mergeCell ref="A3:A4"/>
    <mergeCell ref="B3:B4"/>
    <mergeCell ref="C3:C4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W16" activeCellId="0" sqref="W16"/>
    </sheetView>
  </sheetViews>
  <sheetFormatPr defaultColWidth="8.85546875" defaultRowHeight="15"/>
  <cols>
    <col customWidth="1" min="1" max="1" width="23.140625"/>
    <col min="4" max="4" width="9.140625"/>
  </cols>
  <sheetData>
    <row ht="36" customHeight="1" r="1">
      <c r="A1" s="8" t="s">
        <v>8</v>
      </c>
      <c r="B1" s="8"/>
      <c r="C1" s="8"/>
      <c r="D1" s="8"/>
      <c r="E1" s="8"/>
      <c r="F1" s="8"/>
      <c r="G1" s="8"/>
    </row>
    <row ht="16.5" customHeight="1" r="3">
      <c r="A3" s="9" t="s">
        <v>9</v>
      </c>
      <c r="B3" s="9" t="s">
        <v>10</v>
      </c>
      <c r="C3" s="9"/>
      <c r="D3" s="9"/>
      <c r="E3" s="9" t="s">
        <v>11</v>
      </c>
      <c r="F3" s="9"/>
      <c r="G3" s="9"/>
      <c r="J3" s="10" t="s">
        <v>12</v>
      </c>
      <c r="K3" s="10"/>
      <c r="L3" s="10"/>
      <c r="M3" s="10"/>
      <c r="N3" s="10"/>
      <c r="O3" s="10"/>
    </row>
    <row ht="25.5" customHeight="1" r="4">
      <c r="A4" s="10"/>
      <c r="B4" s="11"/>
      <c r="C4" s="11"/>
      <c r="D4" s="11"/>
      <c r="E4" s="12" t="s">
        <v>13</v>
      </c>
      <c r="F4" s="12"/>
      <c r="G4" s="12"/>
      <c r="J4" s="10"/>
      <c r="K4" s="10"/>
      <c r="L4" s="10"/>
      <c r="M4" s="10"/>
      <c r="N4" s="10"/>
      <c r="O4" s="10"/>
    </row>
    <row r="5">
      <c r="A5" s="11"/>
      <c r="B5" s="13">
        <v>2018</v>
      </c>
      <c r="C5" s="13">
        <v>2019</v>
      </c>
      <c r="D5" s="13">
        <v>2020</v>
      </c>
      <c r="E5" s="13">
        <v>2018</v>
      </c>
      <c r="F5" s="13">
        <v>2019</v>
      </c>
      <c r="G5" s="13">
        <v>2020</v>
      </c>
      <c r="I5" s="14"/>
      <c r="J5" s="13">
        <v>2015</v>
      </c>
      <c r="K5" s="13">
        <v>2016</v>
      </c>
      <c r="L5" s="13">
        <v>2017</v>
      </c>
      <c r="M5" s="13">
        <v>2018</v>
      </c>
      <c r="N5" s="13">
        <v>2019</v>
      </c>
      <c r="O5" s="13">
        <v>2020</v>
      </c>
    </row>
    <row r="6">
      <c r="A6" s="15" t="s">
        <v>14</v>
      </c>
      <c r="B6" s="16">
        <v>28022</v>
      </c>
      <c r="C6" s="16">
        <v>27241</v>
      </c>
      <c r="D6" s="16">
        <v>26155</v>
      </c>
      <c r="E6" s="17">
        <f ref="E6:E27" si="0" t="shared">B6/M6*100</f>
        <v>100.07142346975215</v>
      </c>
      <c r="F6" s="17">
        <f ref="F6:F27" si="1" t="shared">C6/N6*100</f>
        <v>100.34626293881462</v>
      </c>
      <c r="G6" s="17">
        <f ref="G6:G27" si="2" t="shared">D6/O6*100</f>
        <v>99.177157591384798</v>
      </c>
      <c r="H6" s="14"/>
      <c r="I6" s="18"/>
      <c r="J6" s="16">
        <v>31125</v>
      </c>
      <c r="K6" s="16">
        <v>30303</v>
      </c>
      <c r="L6" s="16">
        <v>29414</v>
      </c>
      <c r="M6" s="16">
        <v>28002</v>
      </c>
      <c r="N6" s="16">
        <v>27147</v>
      </c>
      <c r="O6" s="16">
        <v>26372</v>
      </c>
    </row>
    <row r="7">
      <c r="A7" s="15" t="s">
        <v>15</v>
      </c>
      <c r="B7" s="16">
        <v>871</v>
      </c>
      <c r="C7" s="16">
        <v>810</v>
      </c>
      <c r="D7" s="16">
        <v>746</v>
      </c>
      <c r="E7" s="17">
        <f si="0" t="shared"/>
        <v>100.81018518518519</v>
      </c>
      <c r="F7" s="17">
        <f si="1" t="shared"/>
        <v>101.88679245283019</v>
      </c>
      <c r="G7" s="17">
        <f si="2" t="shared"/>
        <v>100.26881720430107</v>
      </c>
      <c r="H7" s="14"/>
      <c r="I7" s="14"/>
      <c r="J7" s="16">
        <v>955</v>
      </c>
      <c r="K7" s="16">
        <v>938</v>
      </c>
      <c r="L7" s="16">
        <v>897</v>
      </c>
      <c r="M7" s="16">
        <v>864</v>
      </c>
      <c r="N7" s="16">
        <v>795</v>
      </c>
      <c r="O7" s="16">
        <v>744</v>
      </c>
    </row>
    <row r="8">
      <c r="A8" s="15" t="s">
        <v>16</v>
      </c>
      <c r="B8" s="16">
        <v>75436</v>
      </c>
      <c r="C8" s="16">
        <v>72657</v>
      </c>
      <c r="D8" s="16">
        <v>67898</v>
      </c>
      <c r="E8" s="17">
        <f si="0" t="shared"/>
        <v>99.681541287313195</v>
      </c>
      <c r="F8" s="17">
        <f si="1" t="shared"/>
        <v>99.914740301709315</v>
      </c>
      <c r="G8" s="17">
        <f si="2" t="shared"/>
        <v>99.407053862934276</v>
      </c>
      <c r="H8" s="14"/>
      <c r="I8" s="18"/>
      <c r="J8" s="16">
        <v>83851</v>
      </c>
      <c r="K8" s="16">
        <v>81348</v>
      </c>
      <c r="L8" s="16">
        <v>78994</v>
      </c>
      <c r="M8" s="16">
        <v>75677</v>
      </c>
      <c r="N8" s="16">
        <v>72719</v>
      </c>
      <c r="O8" s="16">
        <v>68303</v>
      </c>
    </row>
    <row r="9">
      <c r="A9" s="15" t="s">
        <v>17</v>
      </c>
      <c r="B9" s="16">
        <v>5429</v>
      </c>
      <c r="C9" s="16">
        <v>5188</v>
      </c>
      <c r="D9" s="16">
        <v>5083</v>
      </c>
      <c r="E9" s="17">
        <f si="0" t="shared"/>
        <v>101.68570893425735</v>
      </c>
      <c r="F9" s="17">
        <f si="1" t="shared"/>
        <v>99.577735124760082</v>
      </c>
      <c r="G9" s="17">
        <f si="2" t="shared"/>
        <v>100.79317866349396</v>
      </c>
      <c r="H9" s="14"/>
      <c r="I9" s="18"/>
      <c r="J9" s="16">
        <v>5399</v>
      </c>
      <c r="K9" s="16">
        <v>5536</v>
      </c>
      <c r="L9" s="16">
        <v>5346</v>
      </c>
      <c r="M9" s="16">
        <v>5339</v>
      </c>
      <c r="N9" s="16">
        <v>5210</v>
      </c>
      <c r="O9" s="16">
        <v>5043</v>
      </c>
    </row>
    <row r="10">
      <c r="A10" s="15" t="s">
        <v>18</v>
      </c>
      <c r="B10" s="16">
        <v>3950</v>
      </c>
      <c r="C10" s="16">
        <v>3975</v>
      </c>
      <c r="D10" s="16">
        <v>3855</v>
      </c>
      <c r="E10" s="17">
        <f si="0" t="shared"/>
        <v>99.873577749683946</v>
      </c>
      <c r="F10" s="17">
        <f si="1" t="shared"/>
        <v>99.699021820917991</v>
      </c>
      <c r="G10" s="17">
        <f si="2" t="shared"/>
        <v>99.896346203679713</v>
      </c>
      <c r="H10" s="14"/>
      <c r="I10" s="18"/>
      <c r="J10" s="16">
        <v>4404</v>
      </c>
      <c r="K10" s="16">
        <v>4166</v>
      </c>
      <c r="L10" s="16">
        <v>4086</v>
      </c>
      <c r="M10" s="16">
        <v>3955</v>
      </c>
      <c r="N10" s="16">
        <v>3987</v>
      </c>
      <c r="O10" s="16">
        <v>3859</v>
      </c>
    </row>
    <row r="11">
      <c r="A11" s="15" t="s">
        <v>19</v>
      </c>
      <c r="B11" s="16">
        <v>34385</v>
      </c>
      <c r="C11" s="16">
        <v>32731</v>
      </c>
      <c r="D11" s="16">
        <v>31910</v>
      </c>
      <c r="E11" s="17">
        <f si="0" t="shared"/>
        <v>100.42348130841121</v>
      </c>
      <c r="F11" s="17">
        <f si="1" t="shared"/>
        <v>100</v>
      </c>
      <c r="G11" s="17">
        <f si="2" t="shared"/>
        <v>100.09724269895544</v>
      </c>
      <c r="H11" s="14"/>
      <c r="I11" s="18"/>
      <c r="J11" s="16">
        <v>37831</v>
      </c>
      <c r="K11" s="16">
        <v>36790</v>
      </c>
      <c r="L11" s="16">
        <v>35786</v>
      </c>
      <c r="M11" s="16">
        <v>34240</v>
      </c>
      <c r="N11" s="16">
        <v>32731</v>
      </c>
      <c r="O11" s="16">
        <v>31879</v>
      </c>
    </row>
    <row r="12">
      <c r="A12" s="15" t="s">
        <v>20</v>
      </c>
      <c r="B12" s="16">
        <v>8128</v>
      </c>
      <c r="C12" s="16">
        <v>7865</v>
      </c>
      <c r="D12" s="16">
        <v>7753</v>
      </c>
      <c r="E12" s="17">
        <f si="0" t="shared"/>
        <v>99.889394125599125</v>
      </c>
      <c r="F12" s="17">
        <f si="1" t="shared"/>
        <v>101.7464424320828</v>
      </c>
      <c r="G12" s="17">
        <f si="2" t="shared"/>
        <v>103.95548404397962</v>
      </c>
      <c r="H12" s="14"/>
      <c r="I12" s="18"/>
      <c r="J12" s="16">
        <v>8160</v>
      </c>
      <c r="K12" s="16">
        <v>8646</v>
      </c>
      <c r="L12" s="16">
        <v>8127</v>
      </c>
      <c r="M12" s="16">
        <v>8137</v>
      </c>
      <c r="N12" s="16">
        <v>7730</v>
      </c>
      <c r="O12" s="16">
        <v>7458</v>
      </c>
    </row>
    <row r="13">
      <c r="A13" s="15" t="s">
        <v>21</v>
      </c>
      <c r="B13" s="16">
        <v>8694</v>
      </c>
      <c r="C13" s="16">
        <v>8361</v>
      </c>
      <c r="D13" s="16">
        <v>8303</v>
      </c>
      <c r="E13" s="17">
        <f si="0" t="shared"/>
        <v>100.54354111252457</v>
      </c>
      <c r="F13" s="17">
        <f si="1" t="shared"/>
        <v>98.829787234042556</v>
      </c>
      <c r="G13" s="17">
        <f si="2" t="shared"/>
        <v>98.400094809196489</v>
      </c>
      <c r="H13" s="14"/>
      <c r="I13" s="18"/>
      <c r="J13" s="16">
        <v>9673</v>
      </c>
      <c r="K13" s="16">
        <v>9566</v>
      </c>
      <c r="L13" s="16">
        <v>9217</v>
      </c>
      <c r="M13" s="16">
        <v>8647</v>
      </c>
      <c r="N13" s="16">
        <v>8460</v>
      </c>
      <c r="O13" s="16">
        <v>8438</v>
      </c>
    </row>
    <row r="14">
      <c r="A14" s="15" t="s">
        <v>22</v>
      </c>
      <c r="B14" s="16">
        <v>32276</v>
      </c>
      <c r="C14" s="16">
        <v>31035</v>
      </c>
      <c r="D14" s="16">
        <v>29727</v>
      </c>
      <c r="E14" s="17">
        <f si="0" t="shared"/>
        <v>100.33573737876149</v>
      </c>
      <c r="F14" s="17">
        <f si="1" t="shared"/>
        <v>100.09030218982811</v>
      </c>
      <c r="G14" s="17">
        <f si="2" t="shared"/>
        <v>99.698158768487772</v>
      </c>
      <c r="H14" s="14"/>
      <c r="I14" s="18"/>
      <c r="J14" s="16">
        <v>35061</v>
      </c>
      <c r="K14" s="16">
        <v>34056</v>
      </c>
      <c r="L14" s="16">
        <v>32808</v>
      </c>
      <c r="M14" s="16">
        <v>32168</v>
      </c>
      <c r="N14" s="16">
        <v>31007</v>
      </c>
      <c r="O14" s="16">
        <v>29817</v>
      </c>
    </row>
    <row r="15">
      <c r="A15" s="15" t="s">
        <v>23</v>
      </c>
      <c r="B15" s="16">
        <v>24966</v>
      </c>
      <c r="C15" s="16">
        <v>23621</v>
      </c>
      <c r="D15" s="16">
        <v>22570</v>
      </c>
      <c r="E15" s="17">
        <f si="0" t="shared"/>
        <v>101.03192910040065</v>
      </c>
      <c r="F15" s="17">
        <f si="1" t="shared"/>
        <v>101.15193559438165</v>
      </c>
      <c r="G15" s="17">
        <f si="2" t="shared"/>
        <v>100.17309484709955</v>
      </c>
      <c r="H15" s="14"/>
      <c r="I15" s="18"/>
      <c r="J15" s="16">
        <v>27611</v>
      </c>
      <c r="K15" s="16">
        <v>27167</v>
      </c>
      <c r="L15" s="16">
        <v>26266</v>
      </c>
      <c r="M15" s="16">
        <v>24711</v>
      </c>
      <c r="N15" s="16">
        <v>23352</v>
      </c>
      <c r="O15" s="16">
        <v>22531</v>
      </c>
    </row>
    <row r="16">
      <c r="A16" s="15" t="s">
        <v>24</v>
      </c>
      <c r="B16" s="16">
        <v>6071</v>
      </c>
      <c r="C16" s="16">
        <v>6016</v>
      </c>
      <c r="D16" s="16">
        <v>5608</v>
      </c>
      <c r="E16" s="17">
        <f si="0" t="shared"/>
        <v>99.622579586478494</v>
      </c>
      <c r="F16" s="17">
        <f si="1" t="shared"/>
        <v>99.950157833527157</v>
      </c>
      <c r="G16" s="17">
        <f si="2" t="shared"/>
        <v>99.786476868327398</v>
      </c>
      <c r="H16" s="14"/>
      <c r="I16" s="18"/>
      <c r="J16" s="16">
        <v>6924</v>
      </c>
      <c r="K16" s="16">
        <v>6713</v>
      </c>
      <c r="L16" s="16">
        <v>6384</v>
      </c>
      <c r="M16" s="16">
        <v>6094</v>
      </c>
      <c r="N16" s="16">
        <v>6019</v>
      </c>
      <c r="O16" s="16">
        <v>5620</v>
      </c>
    </row>
    <row r="17">
      <c r="A17" s="15" t="s">
        <v>25</v>
      </c>
      <c r="B17" s="16">
        <v>9896</v>
      </c>
      <c r="C17" s="16">
        <v>9349</v>
      </c>
      <c r="D17" s="16">
        <v>8919</v>
      </c>
      <c r="E17" s="17">
        <f si="0" t="shared"/>
        <v>99.909136799596169</v>
      </c>
      <c r="F17" s="17">
        <f si="1" t="shared"/>
        <v>100.4189044038668</v>
      </c>
      <c r="G17" s="17">
        <f si="2" t="shared"/>
        <v>99.854455888938645</v>
      </c>
      <c r="H17" s="14"/>
      <c r="I17" s="18"/>
      <c r="J17" s="16">
        <v>11381</v>
      </c>
      <c r="K17" s="16">
        <v>10686</v>
      </c>
      <c r="L17" s="16">
        <v>10398</v>
      </c>
      <c r="M17" s="16">
        <v>9905</v>
      </c>
      <c r="N17" s="16">
        <v>9310</v>
      </c>
      <c r="O17" s="16">
        <v>8932</v>
      </c>
    </row>
    <row r="18">
      <c r="A18" s="15" t="s">
        <v>26</v>
      </c>
      <c r="B18" s="16">
        <v>42282</v>
      </c>
      <c r="C18" s="16">
        <v>38151</v>
      </c>
      <c r="D18" s="16">
        <v>37259</v>
      </c>
      <c r="E18" s="17">
        <f si="0" t="shared"/>
        <v>101.48329493087557</v>
      </c>
      <c r="F18" s="17">
        <f si="1" t="shared"/>
        <v>111.38652886047123</v>
      </c>
      <c r="G18" s="17">
        <f si="2" t="shared"/>
        <v>100.43398565960429</v>
      </c>
      <c r="H18" s="14"/>
      <c r="I18" s="18"/>
      <c r="J18" s="16">
        <v>46167</v>
      </c>
      <c r="K18" s="16">
        <v>45446</v>
      </c>
      <c r="L18" s="16">
        <v>43567</v>
      </c>
      <c r="M18" s="16">
        <v>41664</v>
      </c>
      <c r="N18" s="16">
        <v>34251</v>
      </c>
      <c r="O18" s="16">
        <v>37098</v>
      </c>
    </row>
    <row r="19">
      <c r="A19" s="15" t="s">
        <v>27</v>
      </c>
      <c r="B19" s="16">
        <v>8721</v>
      </c>
      <c r="C19" s="16">
        <v>8272</v>
      </c>
      <c r="D19" s="16">
        <v>8030</v>
      </c>
      <c r="E19" s="17">
        <f si="0" t="shared"/>
        <v>100.69276065119502</v>
      </c>
      <c r="F19" s="17">
        <f si="1" t="shared"/>
        <v>104.86815415821502</v>
      </c>
      <c r="G19" s="17">
        <f si="2" t="shared"/>
        <v>99.099099099099092</v>
      </c>
      <c r="H19" s="14"/>
      <c r="I19" s="18"/>
      <c r="J19" s="16">
        <v>9950</v>
      </c>
      <c r="K19" s="16">
        <v>9730</v>
      </c>
      <c r="L19" s="16">
        <v>9280</v>
      </c>
      <c r="M19" s="16">
        <v>8661</v>
      </c>
      <c r="N19" s="16">
        <v>7888</v>
      </c>
      <c r="O19" s="16">
        <v>8103</v>
      </c>
    </row>
    <row r="20">
      <c r="A20" s="15" t="s">
        <v>28</v>
      </c>
      <c r="B20" s="16">
        <v>1698</v>
      </c>
      <c r="C20" s="16">
        <v>1672</v>
      </c>
      <c r="D20" s="16">
        <v>1459</v>
      </c>
      <c r="E20" s="17">
        <f si="0" t="shared"/>
        <v>99.531066822977721</v>
      </c>
      <c r="F20" s="17">
        <f si="1" t="shared"/>
        <v>100.96618357487924</v>
      </c>
      <c r="G20" s="17">
        <f si="2" t="shared"/>
        <v>99.319264805990471</v>
      </c>
      <c r="H20" s="14"/>
      <c r="I20" s="18"/>
      <c r="J20" s="16">
        <v>1918</v>
      </c>
      <c r="K20" s="16">
        <v>1748</v>
      </c>
      <c r="L20" s="16">
        <v>1789</v>
      </c>
      <c r="M20" s="16">
        <v>1706</v>
      </c>
      <c r="N20" s="16">
        <v>1656</v>
      </c>
      <c r="O20" s="16">
        <v>1469</v>
      </c>
    </row>
    <row r="21">
      <c r="A21" s="15" t="s">
        <v>29</v>
      </c>
      <c r="B21" s="16">
        <v>48071</v>
      </c>
      <c r="C21" s="16">
        <v>46833</v>
      </c>
      <c r="D21" s="16">
        <v>44954</v>
      </c>
      <c r="E21" s="17">
        <f si="0" t="shared"/>
        <v>99.945942574380936</v>
      </c>
      <c r="F21" s="17">
        <f si="1" t="shared"/>
        <v>99.56629887110148</v>
      </c>
      <c r="G21" s="17">
        <f si="2" t="shared"/>
        <v>99.676274944567623</v>
      </c>
      <c r="H21" s="14"/>
      <c r="I21" s="18"/>
      <c r="J21" s="16">
        <v>51638</v>
      </c>
      <c r="K21" s="16">
        <v>50901</v>
      </c>
      <c r="L21" s="16">
        <v>50338</v>
      </c>
      <c r="M21" s="16">
        <v>48097</v>
      </c>
      <c r="N21" s="16">
        <v>47037</v>
      </c>
      <c r="O21" s="16">
        <v>45100</v>
      </c>
    </row>
    <row r="22">
      <c r="A22" s="15" t="s">
        <v>30</v>
      </c>
      <c r="B22" s="16">
        <v>28863</v>
      </c>
      <c r="C22" s="16">
        <v>27535</v>
      </c>
      <c r="D22" s="16">
        <v>26374</v>
      </c>
      <c r="E22" s="17">
        <f si="0" t="shared"/>
        <v>100.4594340607706</v>
      </c>
      <c r="F22" s="17">
        <f si="1" t="shared"/>
        <v>100.55508892378484</v>
      </c>
      <c r="G22" s="17">
        <f si="2" t="shared"/>
        <v>100.45324700057132</v>
      </c>
      <c r="H22" s="14"/>
      <c r="I22" s="18"/>
      <c r="J22" s="16">
        <v>31148</v>
      </c>
      <c r="K22" s="16">
        <v>30828</v>
      </c>
      <c r="L22" s="16">
        <v>29947</v>
      </c>
      <c r="M22" s="16">
        <v>28731</v>
      </c>
      <c r="N22" s="16">
        <v>27383</v>
      </c>
      <c r="O22" s="16">
        <v>26255</v>
      </c>
    </row>
    <row r="23">
      <c r="A23" s="15" t="s">
        <v>31</v>
      </c>
      <c r="B23" s="16">
        <v>3983</v>
      </c>
      <c r="C23" s="16">
        <v>3824</v>
      </c>
      <c r="D23" s="16">
        <v>3934</v>
      </c>
      <c r="E23" s="17">
        <f si="0" t="shared"/>
        <v>100.7589172780167</v>
      </c>
      <c r="F23" s="17">
        <f si="1" t="shared"/>
        <v>105.22839845899834</v>
      </c>
      <c r="G23" s="17">
        <f si="2" t="shared"/>
        <v>102.47460276113571</v>
      </c>
      <c r="H23" s="14"/>
      <c r="I23" s="18"/>
      <c r="J23" s="16">
        <v>4162</v>
      </c>
      <c r="K23" s="16">
        <v>4144</v>
      </c>
      <c r="L23" s="16">
        <v>4059</v>
      </c>
      <c r="M23" s="16">
        <v>3953</v>
      </c>
      <c r="N23" s="16">
        <v>3634</v>
      </c>
      <c r="O23" s="16">
        <v>3839</v>
      </c>
    </row>
    <row r="24">
      <c r="A24" s="15" t="s">
        <v>32</v>
      </c>
      <c r="B24" s="16">
        <v>14136</v>
      </c>
      <c r="C24" s="16">
        <v>12672</v>
      </c>
      <c r="D24" s="16">
        <v>11907</v>
      </c>
      <c r="E24" s="17">
        <f si="0" t="shared"/>
        <v>99.255722510883302</v>
      </c>
      <c r="F24" s="17">
        <f si="1" t="shared"/>
        <v>94.89291598023064</v>
      </c>
      <c r="G24" s="17">
        <f si="2" t="shared"/>
        <v>100.16825103053758</v>
      </c>
      <c r="H24" s="14"/>
      <c r="I24" s="18"/>
      <c r="J24" s="16">
        <v>15738</v>
      </c>
      <c r="K24" s="16">
        <v>15220</v>
      </c>
      <c r="L24" s="16">
        <v>14888</v>
      </c>
      <c r="M24" s="16">
        <v>14242</v>
      </c>
      <c r="N24" s="16">
        <v>13354</v>
      </c>
      <c r="O24" s="16">
        <v>11887</v>
      </c>
    </row>
    <row r="25">
      <c r="A25" s="15" t="s">
        <v>33</v>
      </c>
      <c r="B25" s="16">
        <v>39894</v>
      </c>
      <c r="C25" s="16">
        <v>38047</v>
      </c>
      <c r="D25" s="16">
        <v>36708</v>
      </c>
      <c r="E25" s="17">
        <f si="0" t="shared"/>
        <v>99.789884436440047</v>
      </c>
      <c r="F25" s="17">
        <f si="1" t="shared"/>
        <v>99.934334944316021</v>
      </c>
      <c r="G25" s="17">
        <f si="2" t="shared"/>
        <v>99.975488193479862</v>
      </c>
      <c r="H25" s="14"/>
      <c r="I25" s="18"/>
      <c r="J25" s="16">
        <v>42970</v>
      </c>
      <c r="K25" s="16">
        <v>41516</v>
      </c>
      <c r="L25" s="16">
        <v>41437</v>
      </c>
      <c r="M25" s="16">
        <v>39978</v>
      </c>
      <c r="N25" s="16">
        <v>38072</v>
      </c>
      <c r="O25" s="16">
        <v>36717</v>
      </c>
    </row>
    <row r="26">
      <c r="A26" s="15" t="s">
        <v>34</v>
      </c>
      <c r="B26" s="16">
        <v>8982</v>
      </c>
      <c r="C26" s="16">
        <v>8555</v>
      </c>
      <c r="D26" s="16">
        <v>8065</v>
      </c>
      <c r="E26" s="17">
        <f si="0" t="shared"/>
        <v>99.988867861516198</v>
      </c>
      <c r="F26" s="17">
        <f si="1" t="shared"/>
        <v>102.32029661523741</v>
      </c>
      <c r="G26" s="17">
        <f si="2" t="shared"/>
        <v>102.60814249363868</v>
      </c>
      <c r="H26" s="14"/>
      <c r="I26" s="18"/>
      <c r="J26" s="16">
        <v>10773</v>
      </c>
      <c r="K26" s="16">
        <v>10180</v>
      </c>
      <c r="L26" s="16">
        <v>9883</v>
      </c>
      <c r="M26" s="16">
        <v>8983</v>
      </c>
      <c r="N26" s="16">
        <v>8361</v>
      </c>
      <c r="O26" s="16">
        <v>7860</v>
      </c>
    </row>
    <row r="27">
      <c r="A27" s="19" t="s">
        <v>35</v>
      </c>
      <c r="B27" s="20">
        <v>434754</v>
      </c>
      <c r="C27" s="20">
        <v>414410</v>
      </c>
      <c r="D27" s="20">
        <f>SUM(D6:D26)</f>
        <v>397217</v>
      </c>
      <c r="E27" s="21">
        <f si="0" t="shared"/>
        <v>100.23054542436496</v>
      </c>
      <c r="F27" s="21">
        <f si="1" t="shared"/>
        <v>101.05022396812508</v>
      </c>
      <c r="G27" s="21">
        <f si="2" t="shared"/>
        <v>99.973069837210943</v>
      </c>
      <c r="J27" s="20">
        <v>476839</v>
      </c>
      <c r="K27" s="20">
        <v>465628</v>
      </c>
      <c r="L27" s="20">
        <v>452911</v>
      </c>
      <c r="M27" s="20">
        <v>433754</v>
      </c>
      <c r="N27" s="20">
        <v>410103</v>
      </c>
      <c r="O27" s="20">
        <v>397324</v>
      </c>
    </row>
    <row r="31">
      <c r="B31" s="22"/>
      <c r="C31" s="22"/>
      <c r="D31" s="22"/>
      <c r="E31" s="22"/>
      <c r="F31" s="22"/>
    </row>
  </sheetData>
  <mergeCells count="6">
    <mergeCell ref="A1:G1"/>
    <mergeCell ref="J3:O4"/>
    <mergeCell ref="B3:D4"/>
    <mergeCell ref="A3:A5"/>
    <mergeCell ref="E3:G3"/>
    <mergeCell ref="E4:G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bestFit="1" customWidth="1" min="2" max="2" width="11.28515625"/>
    <col customWidth="1" min="3" max="3" width="10.42578125"/>
    <col customWidth="1" min="6" max="6" width="10.42578125"/>
  </cols>
  <sheetData>
    <row ht="46.5" customHeight="1" r="1">
      <c r="A1" s="8" t="s">
        <v>149</v>
      </c>
      <c r="B1" s="8"/>
      <c r="C1" s="8"/>
      <c r="D1" s="8"/>
      <c r="E1" s="8"/>
    </row>
    <row ht="15.75" customHeight="1" r="3">
      <c r="A3" s="128" t="s">
        <v>150</v>
      </c>
      <c r="B3" s="128" t="s">
        <v>151</v>
      </c>
      <c r="C3" s="128" t="s">
        <v>148</v>
      </c>
      <c r="D3" s="128" t="s">
        <v>151</v>
      </c>
      <c r="E3" s="128" t="s">
        <v>148</v>
      </c>
    </row>
    <row ht="15.75" customHeight="1" r="4">
      <c r="A4" s="156"/>
      <c r="B4" s="156"/>
      <c r="C4" s="156"/>
      <c r="D4" s="156"/>
      <c r="E4" s="156"/>
    </row>
    <row ht="31.5" customHeight="1" r="5">
      <c r="A5" s="129"/>
      <c r="B5" s="129"/>
      <c r="C5" s="129"/>
      <c r="D5" s="129"/>
      <c r="E5" s="129"/>
    </row>
    <row r="6">
      <c r="A6" s="16" t="s">
        <v>152</v>
      </c>
      <c r="B6" s="16"/>
      <c r="C6" s="16">
        <v>1</v>
      </c>
      <c r="D6" s="79">
        <f ref="D6:D59" si="34" t="shared">(B6/$B$60)*100</f>
        <v>0</v>
      </c>
      <c r="E6" s="79">
        <f ref="E6:E59" si="35" t="shared">(C6/$C$60)*100</f>
        <v>0.0012352999308232039</v>
      </c>
      <c r="G6" s="135"/>
    </row>
    <row r="7">
      <c r="A7" s="16" t="s">
        <v>153</v>
      </c>
      <c r="B7" s="16">
        <v>2</v>
      </c>
      <c r="C7" s="16">
        <v>2</v>
      </c>
      <c r="D7" s="79">
        <f si="34" t="shared"/>
        <v>0.00063418578472563538</v>
      </c>
      <c r="E7" s="79">
        <f si="35" t="shared"/>
        <v>0.0024705998616464078</v>
      </c>
      <c r="G7" s="135"/>
      <c r="H7" s="135"/>
    </row>
    <row r="8">
      <c r="A8" s="16" t="s">
        <v>154</v>
      </c>
      <c r="B8" s="16">
        <v>14</v>
      </c>
      <c r="C8" s="16">
        <v>1</v>
      </c>
      <c r="D8" s="79">
        <f si="34" t="shared"/>
        <v>0.0044393004930794473</v>
      </c>
      <c r="E8" s="79">
        <f si="35" t="shared"/>
        <v>0.0012352999308232039</v>
      </c>
      <c r="G8" s="135"/>
      <c r="H8" s="135"/>
    </row>
    <row r="9">
      <c r="A9" s="16" t="s">
        <v>155</v>
      </c>
      <c r="B9" s="16">
        <v>50</v>
      </c>
      <c r="C9" s="16">
        <v>17</v>
      </c>
      <c r="D9" s="79">
        <f si="34" t="shared"/>
        <v>0.015854644618140883</v>
      </c>
      <c r="E9" s="79">
        <f si="35" t="shared"/>
        <v>0.021000098823994468</v>
      </c>
      <c r="G9" s="135"/>
      <c r="H9" s="135"/>
    </row>
    <row r="10">
      <c r="A10" s="16" t="s">
        <v>156</v>
      </c>
      <c r="B10" s="16">
        <v>159</v>
      </c>
      <c r="C10" s="16">
        <v>47</v>
      </c>
      <c r="D10" s="79">
        <f si="34" t="shared"/>
        <v>0.05041776988568801</v>
      </c>
      <c r="E10" s="79">
        <f si="35" t="shared"/>
        <v>0.058059096748690579</v>
      </c>
      <c r="G10" s="135"/>
      <c r="H10" s="135"/>
    </row>
    <row r="11">
      <c r="A11" s="16" t="s">
        <v>157</v>
      </c>
      <c r="B11" s="16">
        <v>364</v>
      </c>
      <c r="C11" s="16">
        <v>96</v>
      </c>
      <c r="D11" s="79">
        <f si="34" t="shared"/>
        <v>0.11542181282006563</v>
      </c>
      <c r="E11" s="79">
        <f si="35" t="shared"/>
        <v>0.11858879335902757</v>
      </c>
      <c r="G11" s="135"/>
      <c r="H11" s="135"/>
    </row>
    <row r="12">
      <c r="A12" s="16" t="s">
        <v>158</v>
      </c>
      <c r="B12" s="16">
        <v>712</v>
      </c>
      <c r="C12" s="16">
        <v>217</v>
      </c>
      <c r="D12" s="79">
        <f si="34" t="shared"/>
        <v>0.22577013936232621</v>
      </c>
      <c r="E12" s="79">
        <f si="35" t="shared"/>
        <v>0.26806008498863521</v>
      </c>
      <c r="G12" s="135"/>
      <c r="H12" s="135"/>
    </row>
    <row r="13">
      <c r="A13" s="16" t="s">
        <v>159</v>
      </c>
      <c r="B13" s="16">
        <v>1374</v>
      </c>
      <c r="C13" s="16">
        <v>532</v>
      </c>
      <c r="D13" s="79">
        <f si="34" t="shared"/>
        <v>0.43568563410651145</v>
      </c>
      <c r="E13" s="79">
        <f si="35" t="shared"/>
        <v>0.65717956319794446</v>
      </c>
      <c r="G13" s="135"/>
      <c r="H13" s="135"/>
    </row>
    <row r="14">
      <c r="A14" s="16" t="s">
        <v>160</v>
      </c>
      <c r="B14" s="16">
        <v>2005</v>
      </c>
      <c r="C14" s="16">
        <v>1109</v>
      </c>
      <c r="D14" s="79">
        <f si="34" t="shared"/>
        <v>0.63577124918744954</v>
      </c>
      <c r="E14" s="79">
        <f si="35" t="shared"/>
        <v>1.3699476232829331</v>
      </c>
      <c r="G14" s="135"/>
      <c r="H14" s="135"/>
    </row>
    <row r="15">
      <c r="A15" s="16" t="s">
        <v>161</v>
      </c>
      <c r="B15" s="16">
        <v>2658</v>
      </c>
      <c r="C15" s="16">
        <v>1664</v>
      </c>
      <c r="D15" s="79">
        <f si="34" t="shared"/>
        <v>0.84283290790036947</v>
      </c>
      <c r="E15" s="79">
        <f si="35" t="shared"/>
        <v>2.0555390848898112</v>
      </c>
      <c r="G15" s="135"/>
      <c r="H15" s="135"/>
    </row>
    <row r="16">
      <c r="A16" s="16" t="s">
        <v>162</v>
      </c>
      <c r="B16" s="16">
        <v>3437</v>
      </c>
      <c r="C16" s="16">
        <v>2275</v>
      </c>
      <c r="D16" s="79">
        <f si="34" t="shared"/>
        <v>1.0898482710510045</v>
      </c>
      <c r="E16" s="79">
        <f si="35" t="shared"/>
        <v>2.8103073426227887</v>
      </c>
      <c r="G16" s="135"/>
      <c r="H16" s="135"/>
    </row>
    <row r="17">
      <c r="A17" s="16" t="s">
        <v>163</v>
      </c>
      <c r="B17" s="16">
        <v>4271</v>
      </c>
      <c r="C17" s="16">
        <v>2738</v>
      </c>
      <c r="D17" s="79">
        <f si="34" t="shared"/>
        <v>1.3543037432815943</v>
      </c>
      <c r="E17" s="79">
        <f si="35" t="shared"/>
        <v>3.3822512105939317</v>
      </c>
      <c r="G17" s="135"/>
      <c r="H17" s="135"/>
    </row>
    <row r="18">
      <c r="A18" s="16" t="s">
        <v>164</v>
      </c>
      <c r="B18" s="16">
        <v>5278</v>
      </c>
      <c r="C18" s="16">
        <v>3271</v>
      </c>
      <c r="D18" s="79">
        <f si="34" t="shared"/>
        <v>1.6736162858909518</v>
      </c>
      <c r="E18" s="79">
        <f si="35" t="shared"/>
        <v>4.0406660737226998</v>
      </c>
      <c r="G18" s="135"/>
      <c r="H18" s="135"/>
    </row>
    <row r="19">
      <c r="A19" s="16" t="s">
        <v>165</v>
      </c>
      <c r="B19" s="16">
        <v>6883</v>
      </c>
      <c r="C19" s="16">
        <v>3817</v>
      </c>
      <c r="D19" s="79">
        <f si="34" t="shared"/>
        <v>2.182550378133274</v>
      </c>
      <c r="E19" s="79">
        <f si="35" t="shared"/>
        <v>4.7151398359521695</v>
      </c>
      <c r="G19" s="135"/>
      <c r="H19" s="135"/>
    </row>
    <row r="20">
      <c r="A20" s="16" t="s">
        <v>166</v>
      </c>
      <c r="B20" s="16">
        <v>8625</v>
      </c>
      <c r="C20" s="16">
        <v>4176</v>
      </c>
      <c r="D20" s="79">
        <f si="34" t="shared"/>
        <v>2.7349261966293024</v>
      </c>
      <c r="E20" s="79">
        <f si="35" t="shared"/>
        <v>5.158612511117699</v>
      </c>
      <c r="G20" s="135"/>
      <c r="H20" s="135"/>
    </row>
    <row r="21">
      <c r="A21" s="16" t="s">
        <v>167</v>
      </c>
      <c r="B21" s="16">
        <v>11268</v>
      </c>
      <c r="C21" s="16">
        <v>4625</v>
      </c>
      <c r="D21" s="79">
        <f si="34" t="shared"/>
        <v>3.5730027111442295</v>
      </c>
      <c r="E21" s="79">
        <f si="35" t="shared"/>
        <v>5.7132621800573178</v>
      </c>
      <c r="G21" s="135"/>
      <c r="H21" s="135"/>
    </row>
    <row r="22">
      <c r="A22" s="16" t="s">
        <v>168</v>
      </c>
      <c r="B22" s="16">
        <v>14128</v>
      </c>
      <c r="C22" s="16">
        <v>4883</v>
      </c>
      <c r="D22" s="79">
        <f si="34" t="shared"/>
        <v>4.4798883833018879</v>
      </c>
      <c r="E22" s="79">
        <f si="35" t="shared"/>
        <v>6.0319695622097047</v>
      </c>
      <c r="G22" s="135"/>
      <c r="H22" s="135"/>
    </row>
    <row r="23">
      <c r="A23" s="16" t="s">
        <v>169</v>
      </c>
      <c r="B23" s="16">
        <v>16857</v>
      </c>
      <c r="C23" s="16">
        <v>4942</v>
      </c>
      <c r="D23" s="79">
        <f si="34" t="shared"/>
        <v>5.3452348865600179</v>
      </c>
      <c r="E23" s="79">
        <f si="35" t="shared"/>
        <v>6.1048522581282736</v>
      </c>
      <c r="G23" s="135"/>
      <c r="H23" s="135"/>
    </row>
    <row r="24">
      <c r="A24" s="16" t="s">
        <v>170</v>
      </c>
      <c r="B24" s="16">
        <v>19829</v>
      </c>
      <c r="C24" s="16">
        <v>4958</v>
      </c>
      <c r="D24" s="79">
        <f si="34" t="shared"/>
        <v>6.2876349626623114</v>
      </c>
      <c r="E24" s="79">
        <f si="35" t="shared"/>
        <v>6.1246170570214451</v>
      </c>
      <c r="G24" s="135"/>
      <c r="H24" s="135"/>
    </row>
    <row r="25">
      <c r="A25" s="16" t="s">
        <v>171</v>
      </c>
      <c r="B25" s="16">
        <v>21650</v>
      </c>
      <c r="C25" s="16">
        <v>5288</v>
      </c>
      <c r="D25" s="79">
        <f si="34" t="shared"/>
        <v>6.8650611196550031</v>
      </c>
      <c r="E25" s="79">
        <f si="35" t="shared"/>
        <v>6.5322660341931016</v>
      </c>
      <c r="G25" s="135"/>
      <c r="H25" s="135"/>
    </row>
    <row r="26">
      <c r="A26" s="16" t="s">
        <v>172</v>
      </c>
      <c r="B26" s="16">
        <v>23604</v>
      </c>
      <c r="C26" s="16">
        <v>5122</v>
      </c>
      <c r="D26" s="79">
        <f si="34" t="shared"/>
        <v>7.4846606313319493</v>
      </c>
      <c r="E26" s="79">
        <f si="35" t="shared"/>
        <v>6.3272062456764502</v>
      </c>
      <c r="G26" s="135"/>
      <c r="H26" s="135"/>
    </row>
    <row r="27">
      <c r="A27" s="16" t="s">
        <v>173</v>
      </c>
      <c r="B27" s="16">
        <v>23035</v>
      </c>
      <c r="C27" s="16">
        <v>4925</v>
      </c>
      <c r="D27" s="79">
        <f si="34" t="shared"/>
        <v>7.3042347755775063</v>
      </c>
      <c r="E27" s="79">
        <f si="35" t="shared"/>
        <v>6.0838521593042785</v>
      </c>
      <c r="G27" s="135"/>
      <c r="H27" s="135"/>
    </row>
    <row r="28">
      <c r="A28" s="16" t="s">
        <v>174</v>
      </c>
      <c r="B28" s="16">
        <v>22607</v>
      </c>
      <c r="C28" s="16">
        <v>4369</v>
      </c>
      <c r="D28" s="79">
        <f si="34" t="shared"/>
        <v>7.1685190176462186</v>
      </c>
      <c r="E28" s="79">
        <f si="35" t="shared"/>
        <v>5.3970253977665781</v>
      </c>
      <c r="G28" s="135"/>
      <c r="H28" s="135"/>
    </row>
    <row r="29">
      <c r="A29" s="16" t="s">
        <v>175</v>
      </c>
      <c r="B29" s="16">
        <v>22575</v>
      </c>
      <c r="C29" s="16">
        <v>4127</v>
      </c>
      <c r="D29" s="79">
        <f si="34" t="shared"/>
        <v>7.1583720450906094</v>
      </c>
      <c r="E29" s="79">
        <f si="35" t="shared"/>
        <v>5.0980828145073627</v>
      </c>
      <c r="G29" s="135"/>
      <c r="H29" s="135"/>
    </row>
    <row r="30">
      <c r="A30" s="16" t="s">
        <v>176</v>
      </c>
      <c r="B30" s="16">
        <v>21012</v>
      </c>
      <c r="C30" s="16">
        <v>3701</v>
      </c>
      <c r="D30" s="79">
        <f si="34" t="shared"/>
        <v>6.6627558543275249</v>
      </c>
      <c r="E30" s="79">
        <f si="35" t="shared"/>
        <v>4.5718450439766771</v>
      </c>
      <c r="G30" s="135"/>
      <c r="H30" s="135"/>
    </row>
    <row r="31">
      <c r="A31" s="16" t="s">
        <v>177</v>
      </c>
      <c r="B31" s="16">
        <v>18748</v>
      </c>
      <c r="C31" s="16">
        <v>3268</v>
      </c>
      <c r="D31" s="79">
        <f si="34" t="shared"/>
        <v>5.9448575460181061</v>
      </c>
      <c r="E31" s="79">
        <f si="35" t="shared"/>
        <v>4.0369601739302308</v>
      </c>
      <c r="G31" s="135"/>
      <c r="H31" s="135"/>
    </row>
    <row r="32">
      <c r="A32" s="16" t="s">
        <v>178</v>
      </c>
      <c r="B32" s="16">
        <v>16124</v>
      </c>
      <c r="C32" s="16">
        <v>2798</v>
      </c>
      <c r="D32" s="79">
        <f si="34" t="shared"/>
        <v>5.1128057964580726</v>
      </c>
      <c r="E32" s="79">
        <f si="35" t="shared"/>
        <v>3.4563692064433242</v>
      </c>
      <c r="G32" s="135"/>
      <c r="H32" s="135"/>
    </row>
    <row r="33">
      <c r="A33" s="16" t="s">
        <v>179</v>
      </c>
      <c r="B33" s="16">
        <v>13375</v>
      </c>
      <c r="C33" s="16">
        <v>2235</v>
      </c>
      <c r="D33" s="79">
        <f si="34" t="shared"/>
        <v>4.2411174353526864</v>
      </c>
      <c r="E33" s="79">
        <f si="35" t="shared"/>
        <v>2.7608953453898608</v>
      </c>
      <c r="G33" s="135"/>
      <c r="H33" s="135"/>
    </row>
    <row r="34">
      <c r="A34" s="16" t="s">
        <v>180</v>
      </c>
      <c r="B34" s="16">
        <v>10632</v>
      </c>
      <c r="C34" s="16">
        <v>1871</v>
      </c>
      <c r="D34" s="79">
        <f si="34" t="shared"/>
        <v>3.3713316316014779</v>
      </c>
      <c r="E34" s="79">
        <f si="35" t="shared"/>
        <v>2.3112461705702145</v>
      </c>
      <c r="G34" s="135"/>
      <c r="H34" s="135"/>
    </row>
    <row r="35">
      <c r="A35" s="16" t="s">
        <v>181</v>
      </c>
      <c r="B35" s="16">
        <v>8151</v>
      </c>
      <c r="C35" s="16">
        <v>1447</v>
      </c>
      <c r="D35" s="79">
        <f si="34" t="shared"/>
        <v>2.584624165649327</v>
      </c>
      <c r="E35" s="79">
        <f si="35" t="shared"/>
        <v>1.787478999901176</v>
      </c>
      <c r="G35" s="135"/>
      <c r="H35" s="135"/>
    </row>
    <row r="36">
      <c r="A36" s="16" t="s">
        <v>182</v>
      </c>
      <c r="B36" s="16">
        <v>5719</v>
      </c>
      <c r="C36" s="16">
        <v>965</v>
      </c>
      <c r="D36" s="79">
        <f si="34" t="shared"/>
        <v>1.8134542514229544</v>
      </c>
      <c r="E36" s="79">
        <f si="35" t="shared"/>
        <v>1.1920644332443917</v>
      </c>
      <c r="G36" s="135"/>
      <c r="H36" s="135"/>
    </row>
    <row r="37">
      <c r="A37" s="16" t="s">
        <v>183</v>
      </c>
      <c r="B37" s="16">
        <v>3928</v>
      </c>
      <c r="C37" s="16">
        <v>616</v>
      </c>
      <c r="D37" s="79">
        <f si="34" t="shared"/>
        <v>1.2455408812011479</v>
      </c>
      <c r="E37" s="79">
        <f si="35" t="shared"/>
        <v>0.76094475738709366</v>
      </c>
      <c r="G37" s="135"/>
      <c r="H37" s="135"/>
    </row>
    <row r="38">
      <c r="A38" s="16" t="s">
        <v>184</v>
      </c>
      <c r="B38" s="16">
        <v>2375</v>
      </c>
      <c r="C38" s="16">
        <v>374</v>
      </c>
      <c r="D38" s="79">
        <f si="34" t="shared"/>
        <v>0.753095619361692</v>
      </c>
      <c r="E38" s="79">
        <f si="35" t="shared"/>
        <v>0.46200217412787825</v>
      </c>
      <c r="G38" s="135"/>
      <c r="H38" s="135"/>
    </row>
    <row r="39">
      <c r="A39" s="16" t="s">
        <v>185</v>
      </c>
      <c r="B39" s="16">
        <v>1457</v>
      </c>
      <c r="C39" s="16">
        <v>210</v>
      </c>
      <c r="D39" s="79">
        <f si="34" t="shared"/>
        <v>0.46200434417262537</v>
      </c>
      <c r="E39" s="79">
        <f si="35" t="shared"/>
        <v>0.25941298547287278</v>
      </c>
      <c r="G39" s="135"/>
      <c r="H39" s="135"/>
    </row>
    <row r="40">
      <c r="A40" s="16" t="s">
        <v>186</v>
      </c>
      <c r="B40" s="16">
        <v>946</v>
      </c>
      <c r="C40" s="16">
        <v>108</v>
      </c>
      <c r="D40" s="79">
        <f si="34" t="shared"/>
        <v>0.29996987617522552</v>
      </c>
      <c r="E40" s="79">
        <f si="35" t="shared"/>
        <v>0.13341239252890602</v>
      </c>
      <c r="G40" s="135"/>
      <c r="H40" s="135"/>
    </row>
    <row r="41">
      <c r="A41" s="16" t="s">
        <v>187</v>
      </c>
      <c r="B41" s="16">
        <v>560</v>
      </c>
      <c r="C41" s="16">
        <v>60</v>
      </c>
      <c r="D41" s="79">
        <f si="34" t="shared"/>
        <v>0.1775720197231779</v>
      </c>
      <c r="E41" s="79">
        <f si="35" t="shared"/>
        <v>0.074117995849392243</v>
      </c>
      <c r="G41" s="135"/>
      <c r="H41" s="135"/>
    </row>
    <row r="42">
      <c r="A42" s="16" t="s">
        <v>188</v>
      </c>
      <c r="B42" s="16">
        <v>334</v>
      </c>
      <c r="C42" s="16">
        <v>28</v>
      </c>
      <c r="D42" s="79">
        <f si="34" t="shared"/>
        <v>0.10590902604918111</v>
      </c>
      <c r="E42" s="79">
        <f si="35" t="shared"/>
        <v>0.034588398063049704</v>
      </c>
      <c r="G42" s="135"/>
      <c r="H42" s="135"/>
    </row>
    <row r="43">
      <c r="A43" s="16" t="s">
        <v>189</v>
      </c>
      <c r="B43" s="16">
        <v>220</v>
      </c>
      <c r="C43" s="16">
        <v>30</v>
      </c>
      <c r="D43" s="79">
        <f si="34" t="shared"/>
        <v>0.069760436319819888</v>
      </c>
      <c r="E43" s="79">
        <f si="35" t="shared"/>
        <v>0.037058997924696122</v>
      </c>
      <c r="G43" s="135"/>
      <c r="H43" s="135"/>
    </row>
    <row r="44">
      <c r="A44" s="16" t="s">
        <v>190</v>
      </c>
      <c r="B44" s="16">
        <v>160</v>
      </c>
      <c r="C44" s="16">
        <v>13</v>
      </c>
      <c r="D44" s="79">
        <f si="34" t="shared"/>
        <v>0.050734862778050824</v>
      </c>
      <c r="E44" s="79">
        <f si="35" t="shared"/>
        <v>0.01605889910070165</v>
      </c>
      <c r="G44" s="135"/>
      <c r="H44" s="135"/>
    </row>
    <row r="45">
      <c r="A45" s="16" t="s">
        <v>191</v>
      </c>
      <c r="B45" s="16">
        <v>107</v>
      </c>
      <c r="C45" s="16">
        <v>10</v>
      </c>
      <c r="D45" s="79">
        <f si="34" t="shared"/>
        <v>0.033928939482821496</v>
      </c>
      <c r="E45" s="79">
        <f si="35" t="shared"/>
        <v>0.012352999308232039</v>
      </c>
      <c r="G45" s="135"/>
      <c r="H45" s="135"/>
    </row>
    <row r="46">
      <c r="A46" s="16" t="s">
        <v>192</v>
      </c>
      <c r="B46" s="16">
        <v>65</v>
      </c>
      <c r="C46" s="16">
        <v>6</v>
      </c>
      <c r="D46" s="79">
        <f si="34" t="shared"/>
        <v>0.020611038003583149</v>
      </c>
      <c r="E46" s="79">
        <f si="35" t="shared"/>
        <v>0.0074117995849392231</v>
      </c>
      <c r="G46" s="135"/>
    </row>
    <row r="47">
      <c r="A47" s="16" t="s">
        <v>193</v>
      </c>
      <c r="B47" s="16">
        <v>26</v>
      </c>
      <c r="C47" s="16">
        <v>5</v>
      </c>
      <c r="D47" s="79">
        <f si="34" t="shared"/>
        <v>0.0082444152014332604</v>
      </c>
      <c r="E47" s="79">
        <f si="35" t="shared"/>
        <v>0.0061764996541160194</v>
      </c>
      <c r="G47" s="135"/>
      <c r="H47" s="135"/>
    </row>
    <row r="48">
      <c r="A48" s="16" t="s">
        <v>194</v>
      </c>
      <c r="B48" s="16">
        <v>14</v>
      </c>
      <c r="C48" s="16">
        <v>3</v>
      </c>
      <c r="D48" s="79">
        <f si="34" t="shared"/>
        <v>0.0044393004930794473</v>
      </c>
      <c r="E48" s="79">
        <f si="35" t="shared"/>
        <v>0.0037058997924696115</v>
      </c>
      <c r="G48" s="135"/>
      <c r="H48" s="135"/>
    </row>
    <row r="49">
      <c r="A49" s="16" t="s">
        <v>195</v>
      </c>
      <c r="B49" s="16">
        <v>12</v>
      </c>
      <c r="C49" s="16">
        <v>1</v>
      </c>
      <c r="D49" s="79">
        <f si="34" t="shared"/>
        <v>0.0038051147083538123</v>
      </c>
      <c r="E49" s="79">
        <f si="35" t="shared"/>
        <v>0.0012352999308232039</v>
      </c>
      <c r="G49" s="135"/>
      <c r="H49" s="135"/>
    </row>
    <row r="50">
      <c r="A50" s="16" t="s">
        <v>196</v>
      </c>
      <c r="B50" s="16">
        <v>8</v>
      </c>
      <c r="C50" s="16"/>
      <c r="D50" s="79">
        <f si="34" t="shared"/>
        <v>0.0025367431389025415</v>
      </c>
      <c r="E50" s="79">
        <f si="35" t="shared"/>
        <v>0</v>
      </c>
      <c r="G50" s="135"/>
    </row>
    <row r="51">
      <c r="A51" s="16" t="s">
        <v>197</v>
      </c>
      <c r="B51" s="16">
        <v>5</v>
      </c>
      <c r="C51" s="16"/>
      <c r="D51" s="79">
        <f si="34" t="shared"/>
        <v>0.0015854644618140882</v>
      </c>
      <c r="E51" s="79">
        <f si="35" t="shared"/>
        <v>0</v>
      </c>
    </row>
    <row r="52">
      <c r="A52" s="16" t="s">
        <v>198</v>
      </c>
      <c r="B52" s="16"/>
      <c r="C52" s="16">
        <v>1</v>
      </c>
      <c r="D52" s="79">
        <f si="34" t="shared"/>
        <v>0</v>
      </c>
      <c r="E52" s="79">
        <f si="35" t="shared"/>
        <v>0.0012352999308232039</v>
      </c>
      <c r="G52" s="135"/>
    </row>
    <row r="53">
      <c r="A53" s="16" t="s">
        <v>199</v>
      </c>
      <c r="B53" s="16"/>
      <c r="C53" s="16"/>
      <c r="D53" s="79">
        <f si="34" t="shared"/>
        <v>0</v>
      </c>
      <c r="E53" s="79">
        <f si="35" t="shared"/>
        <v>0</v>
      </c>
      <c r="G53" s="135"/>
    </row>
    <row r="54">
      <c r="A54" s="16" t="s">
        <v>200</v>
      </c>
      <c r="B54" s="16">
        <v>1</v>
      </c>
      <c r="C54" s="16"/>
      <c r="D54" s="79">
        <f si="34" t="shared"/>
        <v>0.00031709289236281769</v>
      </c>
      <c r="E54" s="79">
        <f si="35" t="shared"/>
        <v>0</v>
      </c>
      <c r="G54" s="135"/>
    </row>
    <row r="55">
      <c r="A55" s="16" t="s">
        <v>201</v>
      </c>
      <c r="B55" s="16"/>
      <c r="C55" s="16"/>
      <c r="D55" s="79">
        <f si="34" t="shared"/>
        <v>0</v>
      </c>
      <c r="E55" s="79">
        <f si="35" t="shared"/>
        <v>0</v>
      </c>
      <c r="G55" s="135"/>
    </row>
    <row r="56">
      <c r="A56" s="16" t="s">
        <v>202</v>
      </c>
      <c r="B56" s="16"/>
      <c r="C56" s="16"/>
      <c r="D56" s="79">
        <f si="34" t="shared"/>
        <v>0</v>
      </c>
      <c r="E56" s="79">
        <f si="35" t="shared"/>
        <v>0</v>
      </c>
      <c r="G56" s="135"/>
    </row>
    <row r="57">
      <c r="A57" s="16" t="s">
        <v>203</v>
      </c>
      <c r="B57" s="16">
        <v>1</v>
      </c>
      <c r="C57" s="16"/>
      <c r="D57" s="79">
        <f si="34" t="shared"/>
        <v>0.00031709289236281769</v>
      </c>
      <c r="E57" s="79">
        <f si="35" t="shared"/>
        <v>0</v>
      </c>
    </row>
    <row r="58">
      <c r="A58" s="16" t="s">
        <v>204</v>
      </c>
      <c r="B58" s="16"/>
      <c r="C58" s="16"/>
      <c r="D58" s="79">
        <f si="34" t="shared"/>
        <v>0</v>
      </c>
      <c r="E58" s="79">
        <f si="35" t="shared"/>
        <v>0</v>
      </c>
    </row>
    <row r="59">
      <c r="A59" s="16" t="s">
        <v>205</v>
      </c>
      <c r="B59" s="16"/>
      <c r="C59" s="16"/>
      <c r="D59" s="79">
        <f si="34" t="shared"/>
        <v>0</v>
      </c>
      <c r="E59" s="79">
        <f si="35" t="shared"/>
        <v>0</v>
      </c>
      <c r="G59" s="135"/>
    </row>
    <row r="60">
      <c r="A60" s="157" t="s">
        <v>35</v>
      </c>
      <c r="B60" s="157">
        <v>315365</v>
      </c>
      <c r="C60" s="157">
        <v>80952</v>
      </c>
      <c r="D60" s="158">
        <v>100</v>
      </c>
      <c r="E60" s="158">
        <v>100</v>
      </c>
      <c r="G60" s="105"/>
      <c r="H60" s="105"/>
    </row>
    <row r="61">
      <c r="B61" s="7"/>
      <c r="F61" s="159"/>
      <c r="G61" s="135"/>
    </row>
    <row r="62">
      <c r="A62" s="52"/>
      <c r="D62" s="159"/>
    </row>
    <row r="63">
      <c r="F63" s="160"/>
    </row>
    <row r="64">
      <c r="A64" s="7"/>
    </row>
    <row r="88">
      <c r="H88" s="161"/>
    </row>
    <row r="89">
      <c r="H89" s="162"/>
    </row>
    <row r="90">
      <c r="H90" s="163"/>
    </row>
    <row r="91">
      <c r="H91" s="163"/>
    </row>
    <row r="92">
      <c r="H92" s="163"/>
    </row>
    <row r="93">
      <c r="H93" s="163"/>
    </row>
  </sheetData>
  <mergeCells count="6">
    <mergeCell ref="A1:E1"/>
    <mergeCell ref="A3:A5"/>
    <mergeCell ref="B3:B5"/>
    <mergeCell ref="C3:C5"/>
    <mergeCell ref="D3:D5"/>
    <mergeCell ref="E3:E5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L1"/>
    </sheetView>
  </sheetViews>
  <sheetFormatPr defaultColWidth="8.85546875" defaultRowHeight="15"/>
  <cols>
    <col customWidth="1" min="1" max="1" width="22.42578125"/>
    <col customWidth="1" min="9" max="9" width="17.28515625"/>
  </cols>
  <sheetData>
    <row r="1">
      <c r="A1" s="97" t="s">
        <v>206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>
      <c r="A3" s="164" t="s">
        <v>207</v>
      </c>
      <c r="B3" s="24" t="s">
        <v>137</v>
      </c>
      <c r="C3" s="24"/>
      <c r="D3" s="24"/>
      <c r="E3" s="24"/>
      <c r="F3" s="164" t="s">
        <v>35</v>
      </c>
      <c r="I3" s="164" t="s">
        <v>207</v>
      </c>
      <c r="J3" s="24" t="s">
        <v>208</v>
      </c>
      <c r="K3" s="24"/>
      <c r="L3" s="164" t="s">
        <v>35</v>
      </c>
    </row>
    <row r="4">
      <c r="A4" s="165"/>
      <c r="B4" s="58" t="s">
        <v>132</v>
      </c>
      <c r="C4" s="58" t="s">
        <v>133</v>
      </c>
      <c r="D4" s="58" t="s">
        <v>134</v>
      </c>
      <c r="E4" s="58" t="s">
        <v>135</v>
      </c>
      <c r="F4" s="165"/>
      <c r="I4" s="165"/>
      <c r="J4" s="58" t="s">
        <v>151</v>
      </c>
      <c r="K4" s="58" t="s">
        <v>148</v>
      </c>
      <c r="L4" s="165"/>
    </row>
    <row r="5">
      <c r="A5" s="15" t="s">
        <v>209</v>
      </c>
      <c r="B5" s="17">
        <v>78.258378688055004</v>
      </c>
      <c r="C5" s="17">
        <v>37.229870749763684</v>
      </c>
      <c r="D5" s="17">
        <v>19.380803918454685</v>
      </c>
      <c r="E5" s="17">
        <v>18.870249742209701</v>
      </c>
      <c r="F5" s="17">
        <v>24.754415386630438</v>
      </c>
      <c r="I5" s="15" t="s">
        <v>209</v>
      </c>
      <c r="J5" s="17">
        <v>20.100731270279432</v>
      </c>
      <c r="K5" s="17">
        <v>43.256799356757242</v>
      </c>
      <c r="L5" s="17">
        <v>24.775824039908475</v>
      </c>
    </row>
    <row r="6">
      <c r="A6" s="15" t="s">
        <v>210</v>
      </c>
      <c r="B6" s="17">
        <v>19.507304497278717</v>
      </c>
      <c r="C6" s="17">
        <v>48.518910217413683</v>
      </c>
      <c r="D6" s="17">
        <v>40.946514096573864</v>
      </c>
      <c r="E6" s="17">
        <v>38.625789089811626</v>
      </c>
      <c r="F6" s="17">
        <v>42.595222624859716</v>
      </c>
      <c r="I6" s="15" t="s">
        <v>210</v>
      </c>
      <c r="J6" s="17">
        <v>43.731899849871667</v>
      </c>
      <c r="K6" s="17">
        <v>38.089160593723278</v>
      </c>
      <c r="L6" s="17">
        <v>42.592659396837831</v>
      </c>
    </row>
    <row r="7">
      <c r="A7" s="15" t="s">
        <v>211</v>
      </c>
      <c r="B7" s="17">
        <v>2.2343168146662848</v>
      </c>
      <c r="C7" s="17">
        <v>14.251219032822634</v>
      </c>
      <c r="D7" s="17">
        <v>39.672681984971462</v>
      </c>
      <c r="E7" s="17">
        <v>42.503961167978673</v>
      </c>
      <c r="F7" s="17">
        <v>32.65036198850985</v>
      </c>
      <c r="I7" s="15" t="s">
        <v>211</v>
      </c>
      <c r="J7" s="17">
        <v>36.167368879848908</v>
      </c>
      <c r="K7" s="17">
        <v>18.654040049519484</v>
      </c>
      <c r="L7" s="17">
        <v>32.63151656325369</v>
      </c>
    </row>
    <row r="8">
      <c r="A8" s="19" t="s">
        <v>35</v>
      </c>
      <c r="B8" s="21">
        <v>100</v>
      </c>
      <c r="C8" s="21">
        <v>100</v>
      </c>
      <c r="D8" s="21">
        <v>100</v>
      </c>
      <c r="E8" s="21">
        <v>100</v>
      </c>
      <c r="F8" s="21">
        <v>100</v>
      </c>
      <c r="I8" s="19" t="s">
        <v>35</v>
      </c>
      <c r="J8" s="21">
        <v>100</v>
      </c>
      <c r="K8" s="21">
        <v>100</v>
      </c>
      <c r="L8" s="21">
        <v>100</v>
      </c>
    </row>
    <row r="14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</row>
    <row r="15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</row>
    <row r="16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</row>
    <row r="17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9">
      <c r="B19" s="135"/>
      <c r="C19" s="135"/>
      <c r="D19" s="135"/>
      <c r="E19" s="135"/>
      <c r="F19" s="135"/>
      <c r="G19" s="135"/>
      <c r="H19" s="135"/>
    </row>
    <row r="20">
      <c r="B20" s="135"/>
      <c r="C20" s="135"/>
      <c r="D20" s="135"/>
      <c r="E20" s="135"/>
      <c r="F20" s="135"/>
      <c r="G20" s="135"/>
      <c r="H20" s="135"/>
    </row>
    <row r="21">
      <c r="B21" s="135"/>
      <c r="C21" s="135"/>
      <c r="D21" s="135"/>
      <c r="E21" s="135"/>
      <c r="F21" s="135"/>
      <c r="G21" s="135"/>
      <c r="H21" s="135"/>
    </row>
    <row r="22"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</row>
    <row r="23">
      <c r="B23" s="135"/>
      <c r="C23" s="135"/>
      <c r="D23" s="135"/>
      <c r="E23" s="135"/>
      <c r="F23" s="135"/>
      <c r="G23" s="135"/>
      <c r="H23" s="135"/>
    </row>
    <row r="24">
      <c r="B24" s="135"/>
      <c r="C24" s="135"/>
      <c r="D24" s="135"/>
      <c r="E24" s="135"/>
      <c r="F24" s="135"/>
      <c r="G24" s="135"/>
      <c r="H24" s="135"/>
      <c r="J24" s="135"/>
      <c r="K24" s="135"/>
      <c r="L24" s="135"/>
      <c r="M24" s="135"/>
    </row>
    <row r="25">
      <c r="B25" s="135"/>
      <c r="C25" s="135"/>
      <c r="D25" s="135"/>
      <c r="E25" s="135"/>
      <c r="F25" s="135"/>
      <c r="H25" s="135"/>
      <c r="J25" s="135"/>
      <c r="K25" s="135"/>
      <c r="L25" s="135"/>
      <c r="M25" s="135"/>
    </row>
    <row r="26">
      <c r="E26" s="135"/>
      <c r="J26" s="135"/>
      <c r="K26" s="135"/>
      <c r="L26" s="135"/>
      <c r="M26" s="135"/>
    </row>
    <row r="27">
      <c r="J27" s="135"/>
      <c r="K27" s="135"/>
      <c r="L27" s="135"/>
      <c r="M27" s="135"/>
    </row>
  </sheetData>
  <mergeCells count="7">
    <mergeCell ref="A1:L1"/>
    <mergeCell ref="A3:A4"/>
    <mergeCell ref="F3:F4"/>
    <mergeCell ref="I3:I4"/>
    <mergeCell ref="L3:L4"/>
    <mergeCell ref="B3:E3"/>
    <mergeCell ref="J3:K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0" activeCellId="0" sqref="A10"/>
    </sheetView>
  </sheetViews>
  <sheetFormatPr defaultColWidth="8.85546875" defaultRowHeight="15"/>
  <cols>
    <col customWidth="1" min="1" max="1" width="24.85546875"/>
  </cols>
  <sheetData>
    <row ht="36.75" customHeight="1" r="1">
      <c r="A1" s="8" t="s">
        <v>212</v>
      </c>
      <c r="B1" s="8"/>
      <c r="C1" s="8"/>
      <c r="D1" s="8"/>
      <c r="E1" s="8"/>
      <c r="F1" s="8"/>
      <c r="G1" s="8"/>
    </row>
    <row ht="27.75" customHeight="1" r="2"/>
    <row ht="16.5" customHeight="1" r="3">
      <c r="A3" s="23" t="s">
        <v>207</v>
      </c>
      <c r="B3" s="136" t="s">
        <v>208</v>
      </c>
      <c r="C3" s="136"/>
      <c r="D3" s="136"/>
      <c r="E3" s="136" t="s">
        <v>208</v>
      </c>
      <c r="F3" s="136"/>
      <c r="G3" s="136"/>
    </row>
    <row r="4">
      <c r="A4" s="31"/>
      <c r="B4" s="58" t="s">
        <v>151</v>
      </c>
      <c r="C4" s="58" t="s">
        <v>148</v>
      </c>
      <c r="D4" s="58" t="s">
        <v>213</v>
      </c>
      <c r="E4" s="58" t="s">
        <v>151</v>
      </c>
      <c r="F4" s="58" t="s">
        <v>148</v>
      </c>
      <c r="G4" s="58" t="s">
        <v>213</v>
      </c>
    </row>
    <row r="5">
      <c r="A5" s="125" t="s">
        <v>209</v>
      </c>
      <c r="B5" s="16">
        <v>62259</v>
      </c>
      <c r="C5" s="16">
        <v>33893</v>
      </c>
      <c r="D5" s="16">
        <v>96152</v>
      </c>
      <c r="E5" s="147">
        <v>20.100731270279432</v>
      </c>
      <c r="F5" s="147">
        <v>43.256799356757242</v>
      </c>
      <c r="G5" s="147">
        <v>24.775824039908475</v>
      </c>
    </row>
    <row r="6">
      <c r="A6" s="125" t="s">
        <v>210</v>
      </c>
      <c r="B6" s="16">
        <v>135453</v>
      </c>
      <c r="C6" s="16">
        <v>29844</v>
      </c>
      <c r="D6" s="16">
        <v>165297</v>
      </c>
      <c r="E6" s="147">
        <v>43.731899849871667</v>
      </c>
      <c r="F6" s="147">
        <v>38.089160593723278</v>
      </c>
      <c r="G6" s="147">
        <v>42.592659396837831</v>
      </c>
    </row>
    <row r="7">
      <c r="A7" s="125" t="s">
        <v>211</v>
      </c>
      <c r="B7" s="16">
        <v>112023</v>
      </c>
      <c r="C7" s="16">
        <v>14616</v>
      </c>
      <c r="D7" s="16">
        <v>126639</v>
      </c>
      <c r="E7" s="147">
        <v>36.167368879848908</v>
      </c>
      <c r="F7" s="147">
        <v>18.654040049519484</v>
      </c>
      <c r="G7" s="147">
        <v>32.63151656325369</v>
      </c>
    </row>
    <row r="8">
      <c r="A8" s="126" t="s">
        <v>35</v>
      </c>
      <c r="B8" s="148">
        <v>309735</v>
      </c>
      <c r="C8" s="148">
        <v>78353</v>
      </c>
      <c r="D8" s="148">
        <v>388088</v>
      </c>
      <c r="E8" s="149">
        <v>100</v>
      </c>
      <c r="F8" s="149">
        <v>100</v>
      </c>
      <c r="G8" s="149">
        <v>100</v>
      </c>
    </row>
    <row r="13">
      <c r="B13" s="135"/>
      <c r="C13" s="135"/>
      <c r="D13" s="135"/>
      <c r="E13" s="135"/>
      <c r="F13" s="135"/>
      <c r="G13" s="135"/>
    </row>
    <row r="14">
      <c r="B14" s="135"/>
      <c r="C14" s="135"/>
      <c r="D14" s="135"/>
      <c r="E14" s="135"/>
      <c r="F14" s="135"/>
      <c r="G14" s="135"/>
    </row>
    <row r="15">
      <c r="B15" s="135"/>
      <c r="C15" s="135"/>
      <c r="D15" s="135"/>
      <c r="E15" s="135"/>
      <c r="F15" s="135"/>
      <c r="G15" s="135"/>
    </row>
    <row r="16">
      <c r="B16" s="135"/>
      <c r="C16" s="135"/>
      <c r="D16" s="135"/>
      <c r="E16" s="135"/>
      <c r="F16" s="135"/>
      <c r="G16" s="135"/>
    </row>
    <row r="32">
      <c r="C32" s="135"/>
      <c r="D32" s="135"/>
      <c r="E32" s="135"/>
      <c r="F32" s="135"/>
      <c r="G32" s="135"/>
      <c r="H32" s="135"/>
    </row>
    <row r="33">
      <c r="C33" s="135"/>
      <c r="D33" s="135"/>
      <c r="E33" s="135"/>
      <c r="F33" s="135"/>
      <c r="G33" s="135"/>
      <c r="H33" s="135"/>
    </row>
    <row r="34">
      <c r="C34" s="135"/>
      <c r="D34" s="135"/>
      <c r="E34" s="135"/>
      <c r="F34" s="135"/>
      <c r="G34" s="135"/>
      <c r="H34" s="135"/>
    </row>
    <row r="35">
      <c r="C35" s="135"/>
      <c r="D35" s="135"/>
      <c r="E35" s="135"/>
      <c r="F35" s="135"/>
      <c r="G35" s="135"/>
      <c r="H35" s="135"/>
    </row>
  </sheetData>
  <mergeCells count="4">
    <mergeCell ref="A1:G1"/>
    <mergeCell ref="A3:A4"/>
    <mergeCell ref="B3:D3"/>
    <mergeCell ref="E3:G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K1"/>
    </sheetView>
  </sheetViews>
  <sheetFormatPr defaultColWidth="8.85546875" defaultRowHeight="15"/>
  <cols>
    <col customWidth="1" min="1" max="1" width="11.7109375"/>
    <col customWidth="1" min="8" max="8" width="10.42578125"/>
  </cols>
  <sheetData>
    <row r="1">
      <c r="A1" s="97" t="s">
        <v>214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3">
      <c r="A3" s="164" t="s">
        <v>215</v>
      </c>
      <c r="B3" s="24" t="s">
        <v>137</v>
      </c>
      <c r="C3" s="24"/>
      <c r="D3" s="24"/>
      <c r="E3" s="24"/>
      <c r="F3" s="164" t="s">
        <v>35</v>
      </c>
      <c r="H3" s="164" t="s">
        <v>215</v>
      </c>
      <c r="I3" s="24" t="s">
        <v>208</v>
      </c>
      <c r="J3" s="24"/>
      <c r="K3" s="164" t="s">
        <v>35</v>
      </c>
      <c r="L3" s="166"/>
    </row>
    <row r="4">
      <c r="A4" s="165"/>
      <c r="B4" s="58" t="s">
        <v>132</v>
      </c>
      <c r="C4" s="58" t="s">
        <v>133</v>
      </c>
      <c r="D4" s="58" t="s">
        <v>134</v>
      </c>
      <c r="E4" s="58" t="s">
        <v>135</v>
      </c>
      <c r="F4" s="165"/>
      <c r="H4" s="165"/>
      <c r="I4" s="58" t="s">
        <v>151</v>
      </c>
      <c r="J4" s="58" t="s">
        <v>148</v>
      </c>
      <c r="K4" s="165"/>
      <c r="L4" s="166"/>
    </row>
    <row r="5">
      <c r="A5" s="15" t="s">
        <v>216</v>
      </c>
      <c r="B5" s="17">
        <v>87.391573729863694</v>
      </c>
      <c r="C5" s="17">
        <v>46.806267718791901</v>
      </c>
      <c r="D5" s="17">
        <v>32.374793104089569</v>
      </c>
      <c r="E5" s="17">
        <v>33.827781633125142</v>
      </c>
      <c r="F5" s="17">
        <v>37.046459956132722</v>
      </c>
      <c r="H5" s="15" t="s">
        <v>216</v>
      </c>
      <c r="I5" s="17">
        <v>40.086625720237649</v>
      </c>
      <c r="J5" s="17">
        <v>24.968040680662483</v>
      </c>
      <c r="K5" s="17">
        <v>37.03947575600553</v>
      </c>
      <c r="L5" s="167"/>
    </row>
    <row r="6">
      <c r="A6" s="15" t="s">
        <v>217</v>
      </c>
      <c r="B6" s="17">
        <v>12.174721189591079</v>
      </c>
      <c r="C6" s="17">
        <v>52.391333271925248</v>
      </c>
      <c r="D6" s="17">
        <v>65.378642762827539</v>
      </c>
      <c r="E6" s="17">
        <v>59.990168864214667</v>
      </c>
      <c r="F6" s="17">
        <v>60.799999999999997</v>
      </c>
      <c r="H6" s="15" t="s">
        <v>217</v>
      </c>
      <c r="I6" s="17">
        <v>57.643034625189586</v>
      </c>
      <c r="J6" s="17">
        <v>73.016391579784667</v>
      </c>
      <c r="K6" s="17">
        <v>60.741533854561801</v>
      </c>
      <c r="L6" s="167"/>
    </row>
    <row r="7">
      <c r="A7" s="15" t="s">
        <v>218</v>
      </c>
      <c r="B7" s="17">
        <v>0.030978934324659233</v>
      </c>
      <c r="C7" s="17">
        <v>0.38073014215972245</v>
      </c>
      <c r="D7" s="17">
        <v>0.95590559967268596</v>
      </c>
      <c r="E7" s="17">
        <v>2.4346518621327782</v>
      </c>
      <c r="F7" s="17">
        <v>0.9329640647684132</v>
      </c>
      <c r="H7" s="15" t="s">
        <v>218</v>
      </c>
      <c r="I7" s="17">
        <v>0.98780570883575181</v>
      </c>
      <c r="J7" s="17">
        <v>0.72157040993153609</v>
      </c>
      <c r="K7" s="17">
        <v>0.93414599931864306</v>
      </c>
      <c r="L7" s="167"/>
    </row>
    <row r="8">
      <c r="A8" s="15" t="s">
        <v>219</v>
      </c>
      <c r="B8" s="17">
        <v>0.37174721189591076</v>
      </c>
      <c r="C8" s="17">
        <v>0.40017603651734263</v>
      </c>
      <c r="D8" s="17">
        <v>1.2083651038663963</v>
      </c>
      <c r="E8" s="17">
        <v>3.4755956511681703</v>
      </c>
      <c r="F8" s="17">
        <v>1.1990770187362916</v>
      </c>
      <c r="H8" s="15" t="s">
        <v>219</v>
      </c>
      <c r="I8" s="17">
        <v>1.2043700094298693</v>
      </c>
      <c r="J8" s="17">
        <v>1.1888866793557</v>
      </c>
      <c r="K8" s="17">
        <v>1.2012493451244335</v>
      </c>
      <c r="L8" s="167"/>
    </row>
    <row r="9">
      <c r="A9" s="15" t="s">
        <v>220</v>
      </c>
      <c r="B9" s="17">
        <v>0.030978934324659233</v>
      </c>
      <c r="C9" s="17">
        <v>0.021492830605790783</v>
      </c>
      <c r="D9" s="17">
        <v>0.08229342954380614</v>
      </c>
      <c r="E9" s="17">
        <v>0.27180198935924127</v>
      </c>
      <c r="F9" s="17">
        <v>0.08357030601563592</v>
      </c>
      <c r="H9" s="15" t="s">
        <v>220</v>
      </c>
      <c r="I9" s="17">
        <v>0.078163936307148407</v>
      </c>
      <c r="J9" s="17">
        <v>0.10511065026561744</v>
      </c>
      <c r="K9" s="17">
        <v>0.083595044989593567</v>
      </c>
      <c r="L9" s="167"/>
    </row>
    <row r="10">
      <c r="A10" s="19" t="s">
        <v>35</v>
      </c>
      <c r="B10" s="21">
        <v>100</v>
      </c>
      <c r="C10" s="21">
        <v>100</v>
      </c>
      <c r="D10" s="21">
        <v>100</v>
      </c>
      <c r="E10" s="21">
        <v>100</v>
      </c>
      <c r="F10" s="21">
        <v>100</v>
      </c>
      <c r="H10" s="19" t="s">
        <v>35</v>
      </c>
      <c r="I10" s="21">
        <v>100</v>
      </c>
      <c r="J10" s="21">
        <v>100</v>
      </c>
      <c r="K10" s="21">
        <v>100</v>
      </c>
      <c r="L10" s="168"/>
    </row>
    <row r="14">
      <c r="G14" s="135"/>
      <c r="H14" s="135"/>
      <c r="I14" s="135"/>
      <c r="J14" s="135"/>
      <c r="K14" s="135"/>
      <c r="L14" s="135"/>
    </row>
    <row r="15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</row>
    <row r="16"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</row>
    <row r="17"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</row>
    <row r="18">
      <c r="G18" s="135"/>
      <c r="H18" s="135"/>
      <c r="I18" s="135"/>
      <c r="J18" s="135"/>
      <c r="K18" s="135"/>
      <c r="L18" s="135"/>
    </row>
    <row r="19"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</row>
    <row r="20"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</row>
    <row r="21"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</row>
    <row r="22"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</row>
    <row r="23"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</sheetData>
  <mergeCells count="7">
    <mergeCell ref="A1:K1"/>
    <mergeCell ref="A3:A4"/>
    <mergeCell ref="F3:F4"/>
    <mergeCell ref="H3:H4"/>
    <mergeCell ref="K3:K4"/>
    <mergeCell ref="B3:E3"/>
    <mergeCell ref="I3:J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sheetData>
    <row ht="45" customHeight="1" r="1">
      <c r="A1" s="8" t="s">
        <v>221</v>
      </c>
      <c r="B1" s="8"/>
      <c r="C1" s="8"/>
      <c r="D1" s="8"/>
      <c r="E1" s="8"/>
      <c r="F1" s="8"/>
      <c r="G1" s="8"/>
    </row>
    <row r="3">
      <c r="A3" s="23" t="s">
        <v>215</v>
      </c>
      <c r="B3" s="136" t="s">
        <v>208</v>
      </c>
      <c r="C3" s="136"/>
      <c r="D3" s="136"/>
      <c r="E3" s="136" t="s">
        <v>208</v>
      </c>
      <c r="F3" s="136"/>
      <c r="G3" s="136"/>
    </row>
    <row r="4">
      <c r="A4" s="31"/>
      <c r="B4" s="58" t="s">
        <v>151</v>
      </c>
      <c r="C4" s="58" t="s">
        <v>148</v>
      </c>
      <c r="D4" s="58" t="s">
        <v>213</v>
      </c>
      <c r="E4" s="58" t="s">
        <v>151</v>
      </c>
      <c r="F4" s="58" t="s">
        <v>148</v>
      </c>
      <c r="G4" s="58" t="s">
        <v>213</v>
      </c>
    </row>
    <row r="5">
      <c r="A5" s="125" t="s">
        <v>217</v>
      </c>
      <c r="B5" s="16">
        <v>160767</v>
      </c>
      <c r="C5" s="16">
        <v>51405</v>
      </c>
      <c r="D5" s="16">
        <v>212172</v>
      </c>
      <c r="E5" s="147">
        <v>57.643034625189586</v>
      </c>
      <c r="F5" s="147">
        <v>73.016391579784667</v>
      </c>
      <c r="G5" s="147">
        <v>60.741533854561801</v>
      </c>
    </row>
    <row r="6">
      <c r="A6" s="125" t="s">
        <v>216</v>
      </c>
      <c r="B6" s="16">
        <v>111802</v>
      </c>
      <c r="C6" s="16">
        <v>17578</v>
      </c>
      <c r="D6" s="16">
        <v>129380</v>
      </c>
      <c r="E6" s="147">
        <v>40.086625720237649</v>
      </c>
      <c r="F6" s="147">
        <v>24.968040680662483</v>
      </c>
      <c r="G6" s="147">
        <v>37.03947575600553</v>
      </c>
    </row>
    <row r="7">
      <c r="A7" s="125" t="s">
        <v>222</v>
      </c>
      <c r="B7" s="16">
        <v>6332</v>
      </c>
      <c r="C7" s="16">
        <v>1419</v>
      </c>
      <c r="D7" s="16">
        <v>7751</v>
      </c>
      <c r="E7" s="147">
        <v>2.2703396545727696</v>
      </c>
      <c r="F7" s="147">
        <v>2.0155677395528535</v>
      </c>
      <c r="G7" s="147">
        <v>2.2189903894326704</v>
      </c>
    </row>
    <row r="8">
      <c r="A8" s="126" t="s">
        <v>35</v>
      </c>
      <c r="B8" s="148">
        <v>278901</v>
      </c>
      <c r="C8" s="148">
        <v>70402</v>
      </c>
      <c r="D8" s="148">
        <v>349303</v>
      </c>
      <c r="E8" s="149">
        <v>100</v>
      </c>
      <c r="F8" s="149">
        <v>100</v>
      </c>
      <c r="G8" s="149">
        <v>100</v>
      </c>
    </row>
    <row r="23">
      <c r="C23" s="135"/>
      <c r="D23" s="135"/>
      <c r="E23" s="135"/>
      <c r="F23" s="135"/>
      <c r="G23" s="135"/>
      <c r="H23" s="135"/>
    </row>
    <row r="25">
      <c r="C25" s="135"/>
      <c r="D25" s="135"/>
      <c r="E25" s="135"/>
      <c r="F25" s="135"/>
      <c r="G25" s="135"/>
      <c r="H25" s="135"/>
    </row>
    <row r="26">
      <c r="C26" s="135"/>
      <c r="D26" s="135"/>
      <c r="E26" s="135"/>
      <c r="F26" s="135"/>
      <c r="G26" s="135"/>
      <c r="H26" s="135"/>
    </row>
    <row r="27">
      <c r="C27" s="135"/>
      <c r="D27" s="135"/>
      <c r="E27" s="135"/>
      <c r="F27" s="135"/>
      <c r="G27" s="135"/>
      <c r="H27" s="135"/>
    </row>
    <row r="28">
      <c r="C28" s="135"/>
      <c r="D28" s="135"/>
      <c r="E28" s="135"/>
      <c r="F28" s="135"/>
      <c r="G28" s="135"/>
      <c r="H28" s="135"/>
    </row>
  </sheetData>
  <mergeCells count="4">
    <mergeCell ref="A1:G1"/>
    <mergeCell ref="A3:A4"/>
    <mergeCell ref="B3:D3"/>
    <mergeCell ref="E3:G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K1"/>
    </sheetView>
  </sheetViews>
  <sheetFormatPr defaultColWidth="8.85546875" defaultRowHeight="15"/>
  <cols>
    <col customWidth="1" min="1" max="1" width="14.140625"/>
    <col customWidth="1" min="8" max="8" width="13.7109375"/>
  </cols>
  <sheetData>
    <row r="1">
      <c r="A1" s="97" t="s">
        <v>223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ht="22.5" customHeight="1" r="3">
      <c r="A3" s="9" t="s">
        <v>224</v>
      </c>
      <c r="B3" s="65" t="s">
        <v>137</v>
      </c>
      <c r="C3" s="65"/>
      <c r="D3" s="65"/>
      <c r="E3" s="65"/>
      <c r="F3" s="9" t="s">
        <v>35</v>
      </c>
      <c r="H3" s="9" t="s">
        <v>224</v>
      </c>
      <c r="I3" s="24" t="s">
        <v>208</v>
      </c>
      <c r="J3" s="24"/>
      <c r="K3" s="164" t="s">
        <v>35</v>
      </c>
    </row>
    <row r="4">
      <c r="A4" s="11"/>
      <c r="B4" s="57" t="s">
        <v>132</v>
      </c>
      <c r="C4" s="57" t="s">
        <v>133</v>
      </c>
      <c r="D4" s="57" t="s">
        <v>134</v>
      </c>
      <c r="E4" s="57" t="s">
        <v>135</v>
      </c>
      <c r="F4" s="11"/>
      <c r="H4" s="11"/>
      <c r="I4" s="58" t="s">
        <v>151</v>
      </c>
      <c r="J4" s="58" t="s">
        <v>148</v>
      </c>
      <c r="K4" s="165"/>
    </row>
    <row r="5">
      <c r="A5" s="15" t="s">
        <v>225</v>
      </c>
      <c r="B5" s="17">
        <v>3.9772727272727271</v>
      </c>
      <c r="C5" s="17">
        <v>36.290869246269416</v>
      </c>
      <c r="D5" s="17">
        <v>63.352559958894808</v>
      </c>
      <c r="E5" s="17">
        <v>70.528227712671992</v>
      </c>
      <c r="F5" s="17">
        <v>56.134177331221643</v>
      </c>
      <c r="H5" s="15" t="s">
        <v>225</v>
      </c>
      <c r="I5" s="17">
        <v>63.459536569379651</v>
      </c>
      <c r="J5" s="17">
        <v>27.575069832402232</v>
      </c>
      <c r="K5" s="17">
        <v>56.200000000000003</v>
      </c>
    </row>
    <row r="6">
      <c r="A6" s="15" t="s">
        <v>226</v>
      </c>
      <c r="B6" s="17">
        <v>26.789772727272727</v>
      </c>
      <c r="C6" s="17">
        <v>20.076886647909294</v>
      </c>
      <c r="D6" s="17">
        <v>12.32327250426798</v>
      </c>
      <c r="E6" s="17">
        <v>9.8255828419297853</v>
      </c>
      <c r="F6" s="17">
        <v>14.323435200415549</v>
      </c>
      <c r="H6" s="15" t="s">
        <v>226</v>
      </c>
      <c r="I6" s="17">
        <v>13.452468160028788</v>
      </c>
      <c r="J6" s="17">
        <v>17.76985235434956</v>
      </c>
      <c r="K6" s="17">
        <v>14.336954189190571</v>
      </c>
    </row>
    <row r="7">
      <c r="A7" s="15" t="s">
        <v>227</v>
      </c>
      <c r="B7" s="17">
        <v>47.357954545454547</v>
      </c>
      <c r="C7" s="17">
        <v>40.39056188539432</v>
      </c>
      <c r="D7" s="17">
        <v>22.994464057812475</v>
      </c>
      <c r="E7" s="17">
        <v>18.628548680052749</v>
      </c>
      <c r="F7" s="17">
        <v>27.53619498184522</v>
      </c>
      <c r="H7" s="15" t="s">
        <v>227</v>
      </c>
      <c r="I7" s="17">
        <v>21.191091233887242</v>
      </c>
      <c r="J7" s="17">
        <v>52.202214684756584</v>
      </c>
      <c r="K7" s="17">
        <v>27.544221788491608</v>
      </c>
    </row>
    <row r="8">
      <c r="A8" s="15" t="s">
        <v>228</v>
      </c>
      <c r="B8" s="17">
        <v>20</v>
      </c>
      <c r="C8" s="17">
        <v>2.2313842382371787</v>
      </c>
      <c r="D8" s="17">
        <v>0.61450615749258286</v>
      </c>
      <c r="E8" s="17">
        <v>0.25378816152870048</v>
      </c>
      <c r="F8" s="17">
        <v>1.1947017574235996</v>
      </c>
      <c r="H8" s="15" t="s">
        <v>228</v>
      </c>
      <c r="I8" s="17">
        <v>1.2141599516777835</v>
      </c>
      <c r="J8" s="17">
        <v>1.131035514764565</v>
      </c>
      <c r="K8" s="17">
        <v>1.1971305654053279</v>
      </c>
    </row>
    <row r="9">
      <c r="A9" s="15" t="s">
        <v>64</v>
      </c>
      <c r="B9" s="17">
        <v>1.875</v>
      </c>
      <c r="C9" s="17">
        <v>1.0102979821897837</v>
      </c>
      <c r="D9" s="17">
        <v>0.7151973215321632</v>
      </c>
      <c r="E9" s="17">
        <v>0.76385260381677489</v>
      </c>
      <c r="F9" s="17">
        <v>0.81149072909399245</v>
      </c>
      <c r="H9" s="15" t="s">
        <v>64</v>
      </c>
      <c r="I9" s="17">
        <v>0.68274408502653861</v>
      </c>
      <c r="J9" s="17">
        <v>1.321827613727055</v>
      </c>
      <c r="K9" s="17">
        <v>0.81367068946136789</v>
      </c>
    </row>
    <row r="10">
      <c r="A10" s="19" t="s">
        <v>35</v>
      </c>
      <c r="B10" s="21">
        <v>100</v>
      </c>
      <c r="C10" s="21">
        <v>100</v>
      </c>
      <c r="D10" s="21">
        <v>100</v>
      </c>
      <c r="E10" s="21">
        <v>100</v>
      </c>
      <c r="F10" s="21">
        <v>100</v>
      </c>
      <c r="H10" s="19" t="s">
        <v>35</v>
      </c>
      <c r="I10" s="21">
        <v>100</v>
      </c>
      <c r="J10" s="21">
        <v>100</v>
      </c>
      <c r="K10" s="21">
        <v>100</v>
      </c>
    </row>
    <row r="20"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>
      <c r="B21" s="135"/>
      <c r="C21" s="135"/>
      <c r="D21" s="135"/>
      <c r="E21" s="135"/>
      <c r="F21" s="135"/>
      <c r="G21" s="135"/>
      <c r="H21" s="135"/>
      <c r="I21" s="135"/>
      <c r="J21" s="135"/>
      <c r="K21" s="135"/>
    </row>
    <row r="22"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  <row r="23">
      <c r="B23" s="135"/>
      <c r="C23" s="135"/>
      <c r="D23" s="135"/>
      <c r="E23" s="135"/>
      <c r="F23" s="135"/>
      <c r="G23" s="135"/>
      <c r="H23" s="135"/>
      <c r="I23" s="135"/>
      <c r="J23" s="135"/>
      <c r="K23" s="135"/>
    </row>
    <row r="24">
      <c r="B24" s="135"/>
      <c r="C24" s="135"/>
      <c r="D24" s="135"/>
      <c r="E24" s="135"/>
      <c r="F24" s="135"/>
      <c r="G24" s="135"/>
      <c r="H24" s="135"/>
      <c r="I24" s="135"/>
      <c r="J24" s="135"/>
      <c r="K24" s="135"/>
    </row>
    <row r="25">
      <c r="B25" s="135"/>
      <c r="C25" s="135"/>
      <c r="D25" s="135"/>
      <c r="E25" s="135"/>
      <c r="F25" s="135"/>
    </row>
    <row r="26">
      <c r="G26" s="135"/>
      <c r="H26" s="135"/>
      <c r="I26" s="135"/>
      <c r="J26" s="135"/>
      <c r="K26" s="135"/>
    </row>
    <row r="27">
      <c r="G27" s="135"/>
      <c r="H27" s="135"/>
      <c r="I27" s="135"/>
      <c r="J27" s="135"/>
      <c r="K27" s="135"/>
    </row>
    <row r="28">
      <c r="G28" s="135"/>
      <c r="H28" s="135"/>
      <c r="I28" s="135"/>
      <c r="J28" s="135"/>
      <c r="K28" s="135"/>
    </row>
    <row r="29">
      <c r="G29" s="135"/>
      <c r="H29" s="135"/>
      <c r="I29" s="135"/>
      <c r="J29" s="135"/>
      <c r="K29" s="135"/>
    </row>
    <row r="30">
      <c r="G30" s="135"/>
      <c r="H30" s="135"/>
      <c r="I30" s="135"/>
      <c r="J30" s="135"/>
      <c r="K30" s="135"/>
    </row>
    <row r="31">
      <c r="G31" s="135"/>
      <c r="H31" s="135"/>
      <c r="I31" s="135"/>
      <c r="J31" s="135"/>
      <c r="K31" s="135"/>
    </row>
  </sheetData>
  <mergeCells count="7">
    <mergeCell ref="A1:K1"/>
    <mergeCell ref="A3:A4"/>
    <mergeCell ref="F3:F4"/>
    <mergeCell ref="H3:H4"/>
    <mergeCell ref="K3:K4"/>
    <mergeCell ref="B3:E3"/>
    <mergeCell ref="I3:J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3.42578125"/>
    <col bestFit="1" customWidth="1" min="5" max="5" width="8.140625"/>
  </cols>
  <sheetData>
    <row ht="31.5" customHeight="1" r="1">
      <c r="A1" s="8" t="s">
        <v>229</v>
      </c>
      <c r="B1" s="8"/>
      <c r="C1" s="8"/>
      <c r="D1" s="8"/>
      <c r="E1" s="8"/>
      <c r="F1" s="8"/>
      <c r="G1" s="8"/>
    </row>
    <row r="3">
      <c r="A3" s="23" t="s">
        <v>224</v>
      </c>
      <c r="B3" s="136" t="s">
        <v>208</v>
      </c>
      <c r="C3" s="136"/>
      <c r="D3" s="136"/>
      <c r="E3" s="136" t="s">
        <v>208</v>
      </c>
      <c r="F3" s="136"/>
      <c r="G3" s="136"/>
    </row>
    <row ht="23.25" customHeight="1" r="4">
      <c r="A4" s="31"/>
      <c r="B4" s="58" t="s">
        <v>151</v>
      </c>
      <c r="C4" s="58" t="s">
        <v>148</v>
      </c>
      <c r="D4" s="58" t="s">
        <v>213</v>
      </c>
      <c r="E4" s="58" t="s">
        <v>151</v>
      </c>
      <c r="F4" s="58" t="s">
        <v>148</v>
      </c>
      <c r="G4" s="58" t="s">
        <v>213</v>
      </c>
    </row>
    <row r="5">
      <c r="A5" s="125" t="s">
        <v>225</v>
      </c>
      <c r="B5" s="16">
        <v>197514</v>
      </c>
      <c r="C5" s="16">
        <v>22113</v>
      </c>
      <c r="D5" s="16">
        <v>219627</v>
      </c>
      <c r="E5" s="147">
        <v>63.459536569379651</v>
      </c>
      <c r="F5" s="147">
        <v>27.575069832402232</v>
      </c>
      <c r="G5" s="147">
        <v>56.108022767451125</v>
      </c>
    </row>
    <row r="6">
      <c r="A6" s="125" t="s">
        <v>226</v>
      </c>
      <c r="B6" s="16">
        <v>41870</v>
      </c>
      <c r="C6" s="16">
        <v>14250</v>
      </c>
      <c r="D6" s="16">
        <v>56120</v>
      </c>
      <c r="E6" s="147">
        <v>13.452468160028788</v>
      </c>
      <c r="F6" s="147">
        <v>17.76985235434956</v>
      </c>
      <c r="G6" s="147">
        <v>14.336954189190571</v>
      </c>
    </row>
    <row r="7">
      <c r="A7" s="125" t="s">
        <v>227</v>
      </c>
      <c r="B7" s="16">
        <v>65956</v>
      </c>
      <c r="C7" s="16">
        <v>41862</v>
      </c>
      <c r="D7" s="16">
        <v>107818</v>
      </c>
      <c r="E7" s="147">
        <v>21.191091233887242</v>
      </c>
      <c r="F7" s="147">
        <v>52.202214684756584</v>
      </c>
      <c r="G7" s="147">
        <v>27.544221788491608</v>
      </c>
    </row>
    <row r="8">
      <c r="A8" s="125" t="s">
        <v>228</v>
      </c>
      <c r="B8" s="16">
        <v>3779</v>
      </c>
      <c r="C8" s="16">
        <v>907</v>
      </c>
      <c r="D8" s="16">
        <v>4686</v>
      </c>
      <c r="E8" s="147">
        <v>1.2141599516777835</v>
      </c>
      <c r="F8" s="147">
        <v>1.131035514764565</v>
      </c>
      <c r="G8" s="147">
        <v>1.1971305654053279</v>
      </c>
    </row>
    <row r="9">
      <c r="A9" s="125" t="s">
        <v>64</v>
      </c>
      <c r="B9" s="16">
        <v>2125</v>
      </c>
      <c r="C9" s="16">
        <v>1060</v>
      </c>
      <c r="D9" s="16">
        <v>3185</v>
      </c>
      <c r="E9" s="147">
        <v>0.68274408502653861</v>
      </c>
      <c r="F9" s="147">
        <v>1.321827613727055</v>
      </c>
      <c r="G9" s="147">
        <v>0.81367068946136789</v>
      </c>
    </row>
    <row r="10">
      <c r="A10" s="126" t="s">
        <v>35</v>
      </c>
      <c r="B10" s="148">
        <v>311244</v>
      </c>
      <c r="C10" s="148">
        <v>80192</v>
      </c>
      <c r="D10" s="148">
        <v>391436</v>
      </c>
      <c r="E10" s="149">
        <v>100</v>
      </c>
      <c r="F10" s="149">
        <v>100</v>
      </c>
      <c r="G10" s="149">
        <v>100</v>
      </c>
    </row>
  </sheetData>
  <mergeCells count="4">
    <mergeCell ref="A1:G1"/>
    <mergeCell ref="A3:A4"/>
    <mergeCell ref="B3:D3"/>
    <mergeCell ref="E3:G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0.42578125"/>
    <col bestFit="1" customWidth="1" min="2" max="2" width="9.42578125"/>
    <col bestFit="1" customWidth="1" min="3" max="3" width="11.85546875"/>
    <col bestFit="1" customWidth="1" min="4" max="4" width="9.7109375"/>
    <col bestFit="1" customWidth="1" min="5" max="5" width="12"/>
  </cols>
  <sheetData>
    <row ht="39.75" customHeight="1" r="1">
      <c r="A1" s="8" t="s">
        <v>230</v>
      </c>
      <c r="B1" s="8"/>
      <c r="C1" s="8"/>
      <c r="D1" s="8"/>
      <c r="E1" s="8"/>
      <c r="F1" s="8"/>
      <c r="G1" s="8"/>
    </row>
    <row r="3">
      <c r="A3" s="164" t="s">
        <v>215</v>
      </c>
      <c r="B3" s="24" t="s">
        <v>231</v>
      </c>
      <c r="C3" s="24"/>
      <c r="D3" s="24"/>
      <c r="E3" s="24"/>
      <c r="F3" s="24"/>
      <c r="G3" s="164" t="s">
        <v>35</v>
      </c>
    </row>
    <row r="4">
      <c r="A4" s="165"/>
      <c r="B4" s="58" t="s">
        <v>225</v>
      </c>
      <c r="C4" s="58" t="s">
        <v>226</v>
      </c>
      <c r="D4" s="58" t="s">
        <v>227</v>
      </c>
      <c r="E4" s="58" t="s">
        <v>228</v>
      </c>
      <c r="F4" s="58" t="s">
        <v>64</v>
      </c>
      <c r="G4" s="165"/>
    </row>
    <row r="5">
      <c r="A5" s="125" t="s">
        <v>216</v>
      </c>
      <c r="B5" s="17">
        <v>39.713863856219135</v>
      </c>
      <c r="C5" s="17">
        <v>44.355625291548279</v>
      </c>
      <c r="D5" s="17">
        <v>27.220503310724325</v>
      </c>
      <c r="E5" s="17">
        <v>62.533215234720998</v>
      </c>
      <c r="F5" s="17">
        <v>54.560530679933663</v>
      </c>
      <c r="G5" s="17">
        <v>37.049639020346127</v>
      </c>
    </row>
    <row r="6">
      <c r="A6" s="125" t="s">
        <v>217</v>
      </c>
      <c r="B6" s="17">
        <v>58.040323812433172</v>
      </c>
      <c r="C6" s="17">
        <v>52.887918239260422</v>
      </c>
      <c r="D6" s="17">
        <v>70.843453634741948</v>
      </c>
      <c r="E6" s="17">
        <v>36.285798641865959</v>
      </c>
      <c r="F6" s="17">
        <v>43.200663349917079</v>
      </c>
      <c r="G6" s="17">
        <v>60.734107107902403</v>
      </c>
    </row>
    <row r="7">
      <c r="A7" s="125" t="s">
        <v>218</v>
      </c>
      <c r="B7" s="17">
        <v>0.82429611526907998</v>
      </c>
      <c r="C7" s="17">
        <v>1.1916373351426996</v>
      </c>
      <c r="D7" s="17">
        <v>1.0360501093496466</v>
      </c>
      <c r="E7" s="17">
        <v>0.29524653085326247</v>
      </c>
      <c r="F7" s="17">
        <v>0.99502487562189057</v>
      </c>
      <c r="G7" s="17">
        <v>0.930083940723341</v>
      </c>
    </row>
    <row r="8">
      <c r="A8" s="125" t="s">
        <v>219</v>
      </c>
      <c r="B8" s="17">
        <v>1.3548190010691918</v>
      </c>
      <c r="C8" s="17">
        <v>1.4609219286713879</v>
      </c>
      <c r="D8" s="17">
        <v>0.78913155216028541</v>
      </c>
      <c r="E8" s="17">
        <v>0.85621493947446115</v>
      </c>
      <c r="F8" s="17">
        <v>1.1608623548922055</v>
      </c>
      <c r="G8" s="17">
        <v>1.2021140626619227</v>
      </c>
    </row>
    <row r="9">
      <c r="A9" s="125" t="s">
        <v>220</v>
      </c>
      <c r="B9" s="17">
        <v>0.066697215009419067</v>
      </c>
      <c r="C9" s="17">
        <v>0.10389720537721046</v>
      </c>
      <c r="D9" s="17">
        <v>0.11086139302379489</v>
      </c>
      <c r="E9" s="17">
        <v>0.029524653085326247</v>
      </c>
      <c r="F9" s="17">
        <v>0.082918739635157543</v>
      </c>
      <c r="G9" s="17">
        <v>0.084055868366207237</v>
      </c>
    </row>
    <row r="10">
      <c r="A10" s="19" t="s">
        <v>232</v>
      </c>
      <c r="B10" s="21">
        <v>100</v>
      </c>
      <c r="C10" s="21">
        <v>100</v>
      </c>
      <c r="D10" s="21">
        <v>100</v>
      </c>
      <c r="E10" s="21">
        <v>100</v>
      </c>
      <c r="F10" s="21">
        <v>100</v>
      </c>
      <c r="G10" s="21">
        <v>100</v>
      </c>
    </row>
    <row r="25">
      <c r="H25" s="135"/>
    </row>
    <row r="26">
      <c r="H26" s="135"/>
    </row>
    <row r="27">
      <c r="H27" s="135"/>
    </row>
    <row r="28">
      <c r="H28" s="135"/>
    </row>
    <row r="29">
      <c r="H29" s="135"/>
    </row>
    <row r="30">
      <c r="H30" s="135"/>
    </row>
    <row r="31">
      <c r="H31" s="135"/>
    </row>
  </sheetData>
  <mergeCells count="4">
    <mergeCell ref="A1:G1"/>
    <mergeCell ref="A3:A4"/>
    <mergeCell ref="G3:G4"/>
    <mergeCell ref="B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Q8" activeCellId="0" sqref="Q8"/>
    </sheetView>
  </sheetViews>
  <sheetFormatPr defaultColWidth="8.85546875" defaultRowHeight="15"/>
  <cols>
    <col bestFit="1" customWidth="1" min="1" max="1" width="11.140625"/>
    <col customWidth="1" min="2" max="2" width="10.42578125"/>
    <col bestFit="1" customWidth="1" min="3" max="3" width="11.85546875"/>
    <col bestFit="1" customWidth="1" min="4" max="4" width="9.7109375"/>
    <col bestFit="1" customWidth="1" min="5" max="5" width="12"/>
    <col bestFit="1" customWidth="1" min="8" max="8" width="9.42578125"/>
    <col bestFit="1" customWidth="1" min="9" max="9" width="11.85546875"/>
    <col bestFit="1" customWidth="1" min="10" max="10" width="9.7109375"/>
    <col bestFit="1" customWidth="1" min="11" max="11" width="12"/>
  </cols>
  <sheetData>
    <row r="1">
      <c r="A1" s="8" t="s">
        <v>233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>
      <c r="A3" s="164" t="s">
        <v>215</v>
      </c>
      <c r="B3" s="169" t="s">
        <v>231</v>
      </c>
      <c r="C3" s="169"/>
      <c r="D3" s="169"/>
      <c r="E3" s="169"/>
      <c r="F3" s="169"/>
      <c r="G3" s="169"/>
      <c r="H3" s="169" t="s">
        <v>231</v>
      </c>
      <c r="I3" s="169"/>
      <c r="J3" s="169"/>
      <c r="K3" s="169"/>
      <c r="L3" s="169"/>
      <c r="M3" s="169"/>
    </row>
    <row r="4">
      <c r="A4" s="165"/>
      <c r="B4" s="58" t="s">
        <v>225</v>
      </c>
      <c r="C4" s="58" t="s">
        <v>226</v>
      </c>
      <c r="D4" s="58" t="s">
        <v>227</v>
      </c>
      <c r="E4" s="58" t="s">
        <v>228</v>
      </c>
      <c r="F4" s="58" t="s">
        <v>64</v>
      </c>
      <c r="G4" s="58" t="s">
        <v>35</v>
      </c>
      <c r="H4" s="58" t="s">
        <v>225</v>
      </c>
      <c r="I4" s="58" t="s">
        <v>226</v>
      </c>
      <c r="J4" s="58" t="s">
        <v>227</v>
      </c>
      <c r="K4" s="58" t="s">
        <v>228</v>
      </c>
      <c r="L4" s="58" t="s">
        <v>64</v>
      </c>
      <c r="M4" s="58" t="s">
        <v>35</v>
      </c>
    </row>
    <row r="5">
      <c r="A5" s="125" t="s">
        <v>216</v>
      </c>
      <c r="B5" s="16">
        <v>78002</v>
      </c>
      <c r="C5" s="16">
        <v>20919</v>
      </c>
      <c r="D5" s="16">
        <v>27009</v>
      </c>
      <c r="E5" s="16">
        <v>2118</v>
      </c>
      <c r="F5" s="16">
        <v>658</v>
      </c>
      <c r="G5" s="16">
        <v>128706</v>
      </c>
      <c r="H5" s="147">
        <v>39.713863856219135</v>
      </c>
      <c r="I5" s="147">
        <v>44.355625291548279</v>
      </c>
      <c r="J5" s="147">
        <v>27.220503310724325</v>
      </c>
      <c r="K5" s="147">
        <v>62.533215234720998</v>
      </c>
      <c r="L5" s="147">
        <v>54.560530679933663</v>
      </c>
      <c r="M5" s="147">
        <v>37.049639020346127</v>
      </c>
    </row>
    <row r="6">
      <c r="A6" s="125" t="s">
        <v>217</v>
      </c>
      <c r="B6" s="16">
        <v>113997</v>
      </c>
      <c r="C6" s="16">
        <v>24943</v>
      </c>
      <c r="D6" s="16">
        <v>70293</v>
      </c>
      <c r="E6" s="16">
        <v>1229</v>
      </c>
      <c r="F6" s="16">
        <v>521</v>
      </c>
      <c r="G6" s="16">
        <v>210983</v>
      </c>
      <c r="H6" s="147">
        <v>58.040323812433172</v>
      </c>
      <c r="I6" s="147">
        <v>52.887918239260422</v>
      </c>
      <c r="J6" s="147">
        <v>70.843453634741948</v>
      </c>
      <c r="K6" s="147">
        <v>36.285798641865959</v>
      </c>
      <c r="L6" s="147">
        <v>43.200663349917079</v>
      </c>
      <c r="M6" s="147">
        <v>60.734107107902403</v>
      </c>
    </row>
    <row r="7">
      <c r="A7" s="125" t="s">
        <v>218</v>
      </c>
      <c r="B7" s="170">
        <v>1619</v>
      </c>
      <c r="C7" s="16">
        <v>562</v>
      </c>
      <c r="D7" s="16">
        <v>1028</v>
      </c>
      <c r="E7" s="16">
        <v>10</v>
      </c>
      <c r="F7" s="16">
        <v>12</v>
      </c>
      <c r="G7" s="16">
        <v>3231</v>
      </c>
      <c r="H7" s="147">
        <v>0.82429611526907998</v>
      </c>
      <c r="I7" s="147">
        <v>1.1916373351426996</v>
      </c>
      <c r="J7" s="147">
        <v>1.0360501093496466</v>
      </c>
      <c r="K7" s="147">
        <v>0.29524653085326247</v>
      </c>
      <c r="L7" s="147">
        <v>0.99502487562189057</v>
      </c>
      <c r="M7" s="147">
        <v>0.930083940723341</v>
      </c>
    </row>
    <row r="8">
      <c r="A8" s="125" t="s">
        <v>219</v>
      </c>
      <c r="B8" s="16">
        <v>2661</v>
      </c>
      <c r="C8" s="16">
        <v>689</v>
      </c>
      <c r="D8" s="16">
        <v>783</v>
      </c>
      <c r="E8" s="16">
        <v>29</v>
      </c>
      <c r="F8" s="16">
        <v>14</v>
      </c>
      <c r="G8" s="16">
        <v>4176</v>
      </c>
      <c r="H8" s="147">
        <v>1.3548190010691918</v>
      </c>
      <c r="I8" s="147">
        <v>1.4609219286713879</v>
      </c>
      <c r="J8" s="147">
        <v>0.78913155216028541</v>
      </c>
      <c r="K8" s="147">
        <v>0.85621493947446115</v>
      </c>
      <c r="L8" s="147">
        <v>1.1608623548922055</v>
      </c>
      <c r="M8" s="147">
        <v>1.2021140626619227</v>
      </c>
    </row>
    <row r="9">
      <c r="A9" s="125" t="s">
        <v>220</v>
      </c>
      <c r="B9" s="16">
        <v>131</v>
      </c>
      <c r="C9" s="16">
        <v>49</v>
      </c>
      <c r="D9" s="16">
        <v>110</v>
      </c>
      <c r="E9" s="16">
        <v>1</v>
      </c>
      <c r="F9" s="16">
        <v>1</v>
      </c>
      <c r="G9" s="16">
        <v>292</v>
      </c>
      <c r="H9" s="147">
        <v>0.066697215009419067</v>
      </c>
      <c r="I9" s="147">
        <v>0.10389720537721046</v>
      </c>
      <c r="J9" s="147">
        <v>0.11086139302379489</v>
      </c>
      <c r="K9" s="147">
        <v>0.029524653085326247</v>
      </c>
      <c r="L9" s="147">
        <v>0.082918739635157543</v>
      </c>
      <c r="M9" s="147">
        <v>0.084055868366207237</v>
      </c>
    </row>
    <row r="10">
      <c r="A10" s="19" t="s">
        <v>232</v>
      </c>
      <c r="B10" s="148">
        <v>196410</v>
      </c>
      <c r="C10" s="148">
        <v>47162</v>
      </c>
      <c r="D10" s="148">
        <v>99223</v>
      </c>
      <c r="E10" s="148">
        <v>3387</v>
      </c>
      <c r="F10" s="148">
        <v>1206</v>
      </c>
      <c r="G10" s="148">
        <v>347388</v>
      </c>
      <c r="H10" s="149">
        <v>100</v>
      </c>
      <c r="I10" s="149">
        <v>100</v>
      </c>
      <c r="J10" s="149">
        <v>100</v>
      </c>
      <c r="K10" s="149">
        <v>100</v>
      </c>
      <c r="L10" s="149">
        <v>100</v>
      </c>
      <c r="M10" s="149">
        <v>100</v>
      </c>
    </row>
  </sheetData>
  <mergeCells count="4">
    <mergeCell ref="A1:M1"/>
    <mergeCell ref="A3:A4"/>
    <mergeCell ref="B3:G3"/>
    <mergeCell ref="H3:M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cols>
    <col bestFit="1" customWidth="1" min="1" max="1" width="18.7109375"/>
    <col customWidth="1" min="2" max="2" width="11.140625"/>
    <col bestFit="1" customWidth="1" min="3" max="3" width="13.7109375"/>
    <col bestFit="1" customWidth="1" min="4" max="4" width="12.42578125"/>
    <col customWidth="1" min="5" max="5" width="15.42578125"/>
    <col bestFit="1" customWidth="1" min="6" max="6" width="11.42578125"/>
  </cols>
  <sheetData>
    <row ht="36" customHeight="1" r="1">
      <c r="A1" s="8" t="s">
        <v>234</v>
      </c>
      <c r="B1" s="8"/>
      <c r="C1" s="8"/>
      <c r="D1" s="8"/>
      <c r="E1" s="8"/>
      <c r="F1" s="8"/>
    </row>
    <row ht="48" customHeight="1" r="3">
      <c r="A3" s="164" t="s">
        <v>9</v>
      </c>
      <c r="B3" s="9" t="s">
        <v>235</v>
      </c>
      <c r="C3" s="24" t="s">
        <v>236</v>
      </c>
      <c r="D3" s="24"/>
      <c r="E3" s="24"/>
      <c r="F3" s="9" t="s">
        <v>130</v>
      </c>
    </row>
    <row ht="15.75" customHeight="1" r="4">
      <c r="A4" s="165"/>
      <c r="B4" s="11"/>
      <c r="C4" s="58" t="s">
        <v>237</v>
      </c>
      <c r="D4" s="171" t="s">
        <v>238</v>
      </c>
      <c r="E4" s="58" t="s">
        <v>239</v>
      </c>
      <c r="F4" s="11"/>
    </row>
    <row r="5">
      <c r="A5" s="15" t="s">
        <v>14</v>
      </c>
      <c r="B5" s="172">
        <v>0.27428462418924099</v>
      </c>
      <c r="C5" s="172">
        <v>79.397176650133545</v>
      </c>
      <c r="D5" s="172">
        <v>19.301793208698971</v>
      </c>
      <c r="E5" s="172">
        <v>1.3010301411674934</v>
      </c>
      <c r="F5" s="173">
        <v>26210</v>
      </c>
    </row>
    <row r="6">
      <c r="A6" s="15" t="s">
        <v>15</v>
      </c>
      <c r="B6" s="172">
        <v>0.25737265415549598</v>
      </c>
      <c r="C6" s="172">
        <v>79.758713136729227</v>
      </c>
      <c r="D6" s="172">
        <v>19.168900804289542</v>
      </c>
      <c r="E6" s="172">
        <v>1.0723860589812333</v>
      </c>
      <c r="F6" s="173">
        <v>746</v>
      </c>
    </row>
    <row r="7">
      <c r="A7" s="15" t="s">
        <v>16</v>
      </c>
      <c r="B7" s="172">
        <v>0.27773938868224102</v>
      </c>
      <c r="C7" s="172">
        <v>79.631562697560909</v>
      </c>
      <c r="D7" s="172">
        <v>19.004072511283944</v>
      </c>
      <c r="E7" s="172">
        <v>1.3643647911551524</v>
      </c>
      <c r="F7" s="173">
        <v>68017</v>
      </c>
    </row>
    <row r="8">
      <c r="A8" s="15" t="s">
        <v>17</v>
      </c>
      <c r="B8" s="172">
        <v>0.29385453131077399</v>
      </c>
      <c r="C8" s="172">
        <v>78.024115130299492</v>
      </c>
      <c r="D8" s="172">
        <v>20.575651497471799</v>
      </c>
      <c r="E8" s="172">
        <v>1.4002333722287048</v>
      </c>
      <c r="F8" s="173">
        <v>5142</v>
      </c>
    </row>
    <row r="9">
      <c r="A9" s="15" t="s">
        <v>18</v>
      </c>
      <c r="B9" s="172">
        <v>0.27895007720020598</v>
      </c>
      <c r="C9" s="172">
        <v>78.692743180648478</v>
      </c>
      <c r="D9" s="172">
        <v>20.097786927431809</v>
      </c>
      <c r="E9" s="172">
        <v>1.2094698919197118</v>
      </c>
      <c r="F9" s="173">
        <v>3886</v>
      </c>
    </row>
    <row r="10">
      <c r="A10" s="15" t="s">
        <v>19</v>
      </c>
      <c r="B10" s="172">
        <v>0.24087135634479701</v>
      </c>
      <c r="C10" s="172">
        <v>69.889252846669791</v>
      </c>
      <c r="D10" s="172">
        <v>16.802370924972703</v>
      </c>
      <c r="E10" s="172">
        <v>1.166744657619716</v>
      </c>
      <c r="F10" s="173">
        <v>32055</v>
      </c>
    </row>
    <row r="11">
      <c r="A11" s="15" t="s">
        <v>20</v>
      </c>
      <c r="B11" s="172">
        <v>0.280159137577002</v>
      </c>
      <c r="C11" s="172">
        <v>79.28644763860369</v>
      </c>
      <c r="D11" s="172">
        <v>19.276180698151951</v>
      </c>
      <c r="E11" s="172">
        <v>1.4373716632443532</v>
      </c>
      <c r="F11" s="173">
        <v>7792</v>
      </c>
    </row>
    <row r="12">
      <c r="A12" s="15" t="s">
        <v>21</v>
      </c>
      <c r="B12" s="172">
        <v>0.24002883229216701</v>
      </c>
      <c r="C12" s="172">
        <v>82.063911580970682</v>
      </c>
      <c r="D12" s="172">
        <v>16.806823642479575</v>
      </c>
      <c r="E12" s="172">
        <v>1.1292647765497357</v>
      </c>
      <c r="F12" s="173">
        <v>8324</v>
      </c>
    </row>
    <row r="13">
      <c r="A13" s="15" t="s">
        <v>22</v>
      </c>
      <c r="B13" s="172">
        <v>0.25987679121467799</v>
      </c>
      <c r="C13" s="172">
        <v>80.75197535824293</v>
      </c>
      <c r="D13" s="172">
        <v>18.056113566358643</v>
      </c>
      <c r="E13" s="172">
        <v>1.1919110753984197</v>
      </c>
      <c r="F13" s="173">
        <v>29868</v>
      </c>
    </row>
    <row r="14">
      <c r="A14" s="15" t="s">
        <v>23</v>
      </c>
      <c r="B14" s="172">
        <v>0.26750210335207902</v>
      </c>
      <c r="C14" s="172">
        <v>79.794535712704246</v>
      </c>
      <c r="D14" s="172">
        <v>18.792897312137448</v>
      </c>
      <c r="E14" s="172">
        <v>1.2398706991985122</v>
      </c>
      <c r="F14" s="173">
        <v>22583</v>
      </c>
    </row>
    <row r="15">
      <c r="A15" s="15" t="s">
        <v>24</v>
      </c>
      <c r="B15" s="172">
        <v>0.21772467902995701</v>
      </c>
      <c r="C15" s="172">
        <v>84.058487874465044</v>
      </c>
      <c r="D15" s="172">
        <v>14.764621968616263</v>
      </c>
      <c r="E15" s="172">
        <v>1.12339514978602</v>
      </c>
      <c r="F15" s="173">
        <v>5608</v>
      </c>
    </row>
    <row r="16">
      <c r="A16" s="15" t="s">
        <v>25</v>
      </c>
      <c r="B16" s="172">
        <v>0.26495630741653597</v>
      </c>
      <c r="C16" s="172">
        <v>80.035850324893559</v>
      </c>
      <c r="D16" s="172">
        <v>18.754201209948466</v>
      </c>
      <c r="E16" s="172">
        <v>1.2099484651579655</v>
      </c>
      <c r="F16" s="173">
        <v>8926</v>
      </c>
    </row>
    <row r="17">
      <c r="A17" s="15" t="s">
        <v>26</v>
      </c>
      <c r="B17" s="172">
        <v>0.23596983279207701</v>
      </c>
      <c r="C17" s="172">
        <v>82.903459566816068</v>
      </c>
      <c r="D17" s="172">
        <v>15.778738023027994</v>
      </c>
      <c r="E17" s="172">
        <v>1.3178024101559354</v>
      </c>
      <c r="F17" s="173">
        <v>37259</v>
      </c>
    </row>
    <row r="18">
      <c r="A18" s="15" t="s">
        <v>27</v>
      </c>
      <c r="B18" s="172">
        <v>0.22602739726027399</v>
      </c>
      <c r="C18" s="172">
        <v>83.686176836861776</v>
      </c>
      <c r="D18" s="172">
        <v>15.118306351183064</v>
      </c>
      <c r="E18" s="172">
        <v>1.1955168119551682</v>
      </c>
      <c r="F18" s="173">
        <v>8030</v>
      </c>
    </row>
    <row r="19">
      <c r="A19" s="15" t="s">
        <v>28</v>
      </c>
      <c r="B19" s="172">
        <v>0.17477724468814301</v>
      </c>
      <c r="C19" s="172">
        <v>86.771761480466068</v>
      </c>
      <c r="D19" s="172">
        <v>12.47429746401645</v>
      </c>
      <c r="E19" s="172">
        <v>0.7539410555174777</v>
      </c>
      <c r="F19" s="173">
        <v>1459</v>
      </c>
    </row>
    <row r="20">
      <c r="A20" s="15" t="s">
        <v>29</v>
      </c>
      <c r="B20" s="172">
        <v>0.22645370823508501</v>
      </c>
      <c r="C20" s="172">
        <v>83.23397250522757</v>
      </c>
      <c r="D20" s="172">
        <v>15.680473372781064</v>
      </c>
      <c r="E20" s="172">
        <v>1.0855541219913689</v>
      </c>
      <c r="F20" s="173">
        <v>44954</v>
      </c>
    </row>
    <row r="21">
      <c r="A21" s="15" t="s">
        <v>30</v>
      </c>
      <c r="B21" s="172">
        <v>0.20025007578053999</v>
      </c>
      <c r="C21" s="172">
        <v>85.344043649590787</v>
      </c>
      <c r="D21" s="172">
        <v>13.701121551985452</v>
      </c>
      <c r="E21" s="172">
        <v>0.95483479842376484</v>
      </c>
      <c r="F21" s="173">
        <v>26392</v>
      </c>
    </row>
    <row r="22">
      <c r="A22" s="15" t="s">
        <v>31</v>
      </c>
      <c r="B22" s="172">
        <v>0.25394001016776802</v>
      </c>
      <c r="C22" s="172">
        <v>79.994916115912559</v>
      </c>
      <c r="D22" s="172">
        <v>19.013726487036095</v>
      </c>
      <c r="E22" s="172">
        <v>0.99135739705134718</v>
      </c>
      <c r="F22" s="173">
        <v>3934</v>
      </c>
    </row>
    <row r="23">
      <c r="A23" s="15" t="s">
        <v>32</v>
      </c>
      <c r="B23" s="172">
        <v>0.17492442055760801</v>
      </c>
      <c r="C23" s="172">
        <v>86.891165602955994</v>
      </c>
      <c r="D23" s="172">
        <v>12.294255962378232</v>
      </c>
      <c r="E23" s="172">
        <v>0.81457843466577096</v>
      </c>
      <c r="F23" s="173">
        <v>11908</v>
      </c>
    </row>
    <row r="24">
      <c r="A24" s="15" t="s">
        <v>33</v>
      </c>
      <c r="B24" s="172">
        <v>0.25403181867712799</v>
      </c>
      <c r="C24" s="172">
        <v>81.4291162689332</v>
      </c>
      <c r="D24" s="172">
        <v>17.347717118884169</v>
      </c>
      <c r="E24" s="172">
        <v>1.2231666121826306</v>
      </c>
      <c r="F24" s="173">
        <v>36708</v>
      </c>
    </row>
    <row r="25">
      <c r="A25" s="15" t="s">
        <v>34</v>
      </c>
      <c r="B25" s="172">
        <v>0.27394374922562298</v>
      </c>
      <c r="C25" s="172">
        <v>79.457316317680579</v>
      </c>
      <c r="D25" s="172">
        <v>19.241729649361915</v>
      </c>
      <c r="E25" s="172">
        <v>1.3009540329575022</v>
      </c>
      <c r="F25" s="173">
        <v>8071</v>
      </c>
    </row>
    <row r="26">
      <c r="A26" s="19" t="s">
        <v>35</v>
      </c>
      <c r="B26" s="137">
        <v>0.24908321792393801</v>
      </c>
      <c r="C26" s="137">
        <v>80.59401013391242</v>
      </c>
      <c r="D26" s="137">
        <v>17.208046809024008</v>
      </c>
      <c r="E26" s="137">
        <v>1.2091828527767725</v>
      </c>
      <c r="F26" s="174">
        <v>397872</v>
      </c>
    </row>
  </sheetData>
  <mergeCells count="5">
    <mergeCell ref="A1:F1"/>
    <mergeCell ref="F3:F4"/>
    <mergeCell ref="A3:A4"/>
    <mergeCell ref="B3:B4"/>
    <mergeCell ref="C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H1"/>
    </sheetView>
  </sheetViews>
  <sheetFormatPr defaultColWidth="8.85546875" defaultRowHeight="15"/>
  <cols>
    <col customWidth="1" min="1" max="1" width="18.140625"/>
    <col min="2" max="2" width="9.140625"/>
    <col customWidth="1" min="3" max="3" width="11"/>
    <col customWidth="1" min="5" max="5" width="10.85546875"/>
    <col customWidth="1" min="6" max="6" width="10"/>
    <col customWidth="1" min="7" max="7" width="10.42578125"/>
    <col customWidth="1" min="8" max="8" width="9.140625"/>
    <col customWidth="1" min="10" max="10" width="8.7109375"/>
    <col customWidth="1" min="13" max="13" width="12.7109375"/>
    <col customWidth="1" min="14" max="14" width="11.42578125"/>
  </cols>
  <sheetData>
    <row ht="27" customHeight="1" r="1">
      <c r="A1" s="1" t="s">
        <v>36</v>
      </c>
      <c r="B1" s="1"/>
      <c r="C1" s="1"/>
      <c r="D1" s="1"/>
      <c r="E1" s="1"/>
      <c r="F1" s="1"/>
      <c r="G1" s="1"/>
      <c r="H1" s="1"/>
    </row>
    <row r="3">
      <c r="A3" s="23" t="s">
        <v>9</v>
      </c>
      <c r="B3" s="24" t="s">
        <v>37</v>
      </c>
      <c r="C3" s="24"/>
      <c r="D3" s="25" t="s">
        <v>38</v>
      </c>
      <c r="E3" s="24"/>
      <c r="F3" s="24"/>
      <c r="G3" s="24"/>
      <c r="H3" s="24"/>
    </row>
    <row ht="38.25" r="4">
      <c r="A4" s="26"/>
      <c r="B4" s="27" t="s">
        <v>39</v>
      </c>
      <c r="C4" s="27" t="s">
        <v>40</v>
      </c>
      <c r="D4" s="28" t="s">
        <v>41</v>
      </c>
      <c r="E4" s="29" t="s">
        <v>42</v>
      </c>
      <c r="F4" s="29"/>
      <c r="G4" s="29"/>
      <c r="H4" s="30" t="s">
        <v>43</v>
      </c>
    </row>
    <row ht="25.5" r="5">
      <c r="A5" s="31"/>
      <c r="B5" s="12"/>
      <c r="C5" s="12"/>
      <c r="D5" s="32"/>
      <c r="E5" s="12" t="s">
        <v>44</v>
      </c>
      <c r="F5" s="12" t="s">
        <v>45</v>
      </c>
      <c r="G5" s="12" t="s">
        <v>46</v>
      </c>
      <c r="H5" s="12" t="s">
        <v>47</v>
      </c>
    </row>
    <row r="6">
      <c r="A6" s="33" t="s">
        <v>14</v>
      </c>
      <c r="B6" s="34">
        <v>6.2999999999999998</v>
      </c>
      <c r="C6" s="35">
        <v>1.24</v>
      </c>
      <c r="D6" s="36">
        <v>19.609999999999999</v>
      </c>
      <c r="E6" s="35">
        <v>4.4699999999999998</v>
      </c>
      <c r="F6" s="35">
        <v>3.1000000000000001</v>
      </c>
      <c r="G6" s="35">
        <v>6.8799999999999999</v>
      </c>
      <c r="H6" s="35">
        <v>8.2599999999999998</v>
      </c>
    </row>
    <row r="7">
      <c r="A7" s="33" t="s">
        <v>15</v>
      </c>
      <c r="B7" s="34">
        <v>6.2000000000000002</v>
      </c>
      <c r="C7" s="37">
        <v>1.23</v>
      </c>
      <c r="D7" s="38">
        <v>22.120000000000001</v>
      </c>
      <c r="E7" s="35">
        <v>11.06</v>
      </c>
      <c r="F7" s="35">
        <v>11.06</v>
      </c>
      <c r="G7" s="35">
        <v>11.06</v>
      </c>
      <c r="H7" s="35">
        <v>0</v>
      </c>
      <c r="M7" s="39"/>
    </row>
    <row r="8">
      <c r="A8" s="33" t="s">
        <v>16</v>
      </c>
      <c r="B8" s="34">
        <v>6.9000000000000004</v>
      </c>
      <c r="C8" s="35">
        <v>1.26</v>
      </c>
      <c r="D8" s="36">
        <v>25.629999999999999</v>
      </c>
      <c r="E8" s="35">
        <v>4.6200000000000001</v>
      </c>
      <c r="F8" s="35">
        <v>5.6799999999999997</v>
      </c>
      <c r="G8" s="35">
        <v>11.49</v>
      </c>
      <c r="H8" s="35">
        <v>9.5099999999999998</v>
      </c>
      <c r="M8" s="39"/>
    </row>
    <row r="9">
      <c r="A9" s="33" t="s">
        <v>48</v>
      </c>
      <c r="B9" s="34">
        <v>8.5</v>
      </c>
      <c r="C9" s="35">
        <v>1.52</v>
      </c>
      <c r="D9" s="36">
        <v>33.210000000000001</v>
      </c>
      <c r="E9" s="35">
        <v>6.2300000000000004</v>
      </c>
      <c r="F9" s="35">
        <v>13.49</v>
      </c>
      <c r="G9" s="35">
        <v>17.640000000000001</v>
      </c>
      <c r="H9" s="35">
        <v>9.3399999999999999</v>
      </c>
      <c r="M9" s="39"/>
    </row>
    <row r="10">
      <c r="A10" s="33" t="s">
        <v>49</v>
      </c>
      <c r="B10" s="34">
        <v>9.5999999999999996</v>
      </c>
      <c r="C10" s="35">
        <v>1.6899999999999999</v>
      </c>
      <c r="D10" s="36">
        <v>32.170000000000002</v>
      </c>
      <c r="E10" s="35">
        <v>9.4600000000000009</v>
      </c>
      <c r="F10" s="35">
        <v>11.359999999999999</v>
      </c>
      <c r="G10" s="35">
        <v>13.25</v>
      </c>
      <c r="H10" s="35">
        <v>9.4600000000000009</v>
      </c>
      <c r="M10" s="39"/>
    </row>
    <row r="11">
      <c r="A11" s="33" t="s">
        <v>50</v>
      </c>
      <c r="B11" s="34">
        <v>7.4000000000000004</v>
      </c>
      <c r="C11" s="35">
        <v>1.3500000000000001</v>
      </c>
      <c r="D11" s="36">
        <v>34.460000000000001</v>
      </c>
      <c r="E11" s="35">
        <v>2.2999999999999998</v>
      </c>
      <c r="F11" s="35">
        <v>16.079999999999998</v>
      </c>
      <c r="G11" s="35">
        <v>22.969999999999999</v>
      </c>
      <c r="H11" s="35">
        <v>9.1899999999999995</v>
      </c>
      <c r="M11" s="39"/>
    </row>
    <row r="12">
      <c r="A12" s="33" t="s">
        <v>19</v>
      </c>
      <c r="B12" s="34">
        <v>6.7000000000000002</v>
      </c>
      <c r="C12" s="35">
        <v>1.28</v>
      </c>
      <c r="D12" s="36">
        <v>21.190000000000001</v>
      </c>
      <c r="E12" s="35">
        <v>5.0899999999999999</v>
      </c>
      <c r="F12" s="35">
        <v>3.6699999999999999</v>
      </c>
      <c r="G12" s="35">
        <v>9.3200000000000003</v>
      </c>
      <c r="H12" s="35">
        <v>6.7800000000000002</v>
      </c>
      <c r="M12" s="39"/>
    </row>
    <row r="13">
      <c r="A13" s="33" t="s">
        <v>51</v>
      </c>
      <c r="B13" s="34">
        <v>6.2000000000000002</v>
      </c>
      <c r="C13" s="35">
        <v>1.26</v>
      </c>
      <c r="D13" s="36">
        <v>21.710000000000001</v>
      </c>
      <c r="E13" s="35">
        <v>5.1100000000000003</v>
      </c>
      <c r="F13" s="35">
        <v>3.8300000000000001</v>
      </c>
      <c r="G13" s="35">
        <v>7.6600000000000001</v>
      </c>
      <c r="H13" s="35">
        <v>8.9399999999999995</v>
      </c>
      <c r="M13" s="39"/>
    </row>
    <row r="14">
      <c r="A14" s="33" t="s">
        <v>21</v>
      </c>
      <c r="B14" s="40" t="s">
        <v>52</v>
      </c>
      <c r="C14" s="37">
        <v>1.22</v>
      </c>
      <c r="D14" s="38">
        <v>25.43</v>
      </c>
      <c r="E14" s="35">
        <v>2.21</v>
      </c>
      <c r="F14" s="35">
        <v>6.6299999999999999</v>
      </c>
      <c r="G14" s="35">
        <v>12.16</v>
      </c>
      <c r="H14" s="35">
        <v>11.06</v>
      </c>
      <c r="M14" s="41"/>
    </row>
    <row r="15">
      <c r="A15" s="33" t="s">
        <v>22</v>
      </c>
      <c r="B15" s="34">
        <v>6.7000000000000002</v>
      </c>
      <c r="C15" s="35">
        <v>1.27</v>
      </c>
      <c r="D15" s="38">
        <v>23.149999999999999</v>
      </c>
      <c r="E15" s="35">
        <v>2.4700000000000002</v>
      </c>
      <c r="F15" s="35">
        <v>5.25</v>
      </c>
      <c r="G15" s="35">
        <v>13.890000000000001</v>
      </c>
      <c r="H15" s="35">
        <v>6.79</v>
      </c>
      <c r="M15" s="41"/>
    </row>
    <row r="16">
      <c r="A16" s="33" t="s">
        <v>23</v>
      </c>
      <c r="B16" s="34">
        <v>6.0999999999999996</v>
      </c>
      <c r="C16" s="35">
        <v>1.1699999999999999</v>
      </c>
      <c r="D16" s="38">
        <v>21.719999999999999</v>
      </c>
      <c r="E16" s="35">
        <v>5.2300000000000004</v>
      </c>
      <c r="F16" s="35">
        <v>5.2300000000000004</v>
      </c>
      <c r="G16" s="35">
        <v>8.4499999999999993</v>
      </c>
      <c r="H16" s="35">
        <v>8.0399999999999991</v>
      </c>
      <c r="M16" s="39"/>
    </row>
    <row r="17">
      <c r="A17" s="33" t="s">
        <v>24</v>
      </c>
      <c r="B17" s="42">
        <v>6</v>
      </c>
      <c r="C17" s="35">
        <v>1.1499999999999999</v>
      </c>
      <c r="D17" s="38">
        <v>31.079999999999998</v>
      </c>
      <c r="E17" s="35">
        <v>5.1799999999999997</v>
      </c>
      <c r="F17" s="35">
        <v>1.73</v>
      </c>
      <c r="G17" s="35">
        <v>12.09</v>
      </c>
      <c r="H17" s="35">
        <v>13.81</v>
      </c>
      <c r="M17" s="39"/>
    </row>
    <row r="18">
      <c r="A18" s="33" t="s">
        <v>25</v>
      </c>
      <c r="B18" s="42">
        <v>6.2999999999999998</v>
      </c>
      <c r="C18" s="35">
        <v>1.1899999999999999</v>
      </c>
      <c r="D18" s="38">
        <v>16.710000000000001</v>
      </c>
      <c r="E18" s="35">
        <v>1.97</v>
      </c>
      <c r="F18" s="35">
        <v>4.9199999999999999</v>
      </c>
      <c r="G18" s="35">
        <v>7.8700000000000001</v>
      </c>
      <c r="H18" s="35">
        <v>6.8799999999999999</v>
      </c>
      <c r="M18" s="39"/>
    </row>
    <row r="19">
      <c r="A19" s="33" t="s">
        <v>26</v>
      </c>
      <c r="B19" s="34">
        <v>6.5999999999999996</v>
      </c>
      <c r="C19" s="35">
        <v>1.1799999999999999</v>
      </c>
      <c r="D19" s="38">
        <v>30.370000000000001</v>
      </c>
      <c r="E19" s="35">
        <v>9.0199999999999996</v>
      </c>
      <c r="F19" s="35">
        <v>9.9600000000000009</v>
      </c>
      <c r="G19" s="35">
        <v>15.66</v>
      </c>
      <c r="H19" s="35">
        <v>5.6900000000000004</v>
      </c>
      <c r="M19" s="39"/>
    </row>
    <row r="20">
      <c r="A20" s="33" t="s">
        <v>27</v>
      </c>
      <c r="B20" s="34">
        <v>6.4000000000000004</v>
      </c>
      <c r="C20" s="35">
        <v>1.1599999999999999</v>
      </c>
      <c r="D20" s="38">
        <v>30.210000000000001</v>
      </c>
      <c r="E20" s="35">
        <v>10.07</v>
      </c>
      <c r="F20" s="35">
        <v>6.71</v>
      </c>
      <c r="G20" s="35">
        <v>14.550000000000001</v>
      </c>
      <c r="H20" s="35">
        <v>5.5899999999999999</v>
      </c>
      <c r="M20" s="39"/>
    </row>
    <row r="21">
      <c r="A21" s="33" t="s">
        <v>28</v>
      </c>
      <c r="B21" s="42">
        <v>5.7000000000000002</v>
      </c>
      <c r="C21" s="35">
        <v>1.05</v>
      </c>
      <c r="D21" s="38">
        <v>21.109999999999999</v>
      </c>
      <c r="E21" s="35">
        <v>15.83</v>
      </c>
      <c r="F21" s="35">
        <v>5.2800000000000002</v>
      </c>
      <c r="G21" s="35">
        <v>5.2800000000000002</v>
      </c>
      <c r="H21" s="35">
        <v>0</v>
      </c>
      <c r="M21" s="39"/>
    </row>
    <row r="22">
      <c r="A22" s="33" t="s">
        <v>29</v>
      </c>
      <c r="B22" s="34">
        <v>7.9000000000000004</v>
      </c>
      <c r="C22" s="35">
        <v>1.28</v>
      </c>
      <c r="D22" s="38">
        <v>38.490000000000002</v>
      </c>
      <c r="E22" s="35">
        <v>8.1099999999999994</v>
      </c>
      <c r="F22" s="35">
        <v>10.4</v>
      </c>
      <c r="G22" s="35">
        <v>21.010000000000002</v>
      </c>
      <c r="H22" s="35">
        <v>9.3599999999999994</v>
      </c>
      <c r="M22" s="39"/>
    </row>
    <row r="23">
      <c r="A23" s="33" t="s">
        <v>30</v>
      </c>
      <c r="B23" s="34">
        <v>6.7000000000000002</v>
      </c>
      <c r="C23" s="35">
        <v>1.1699999999999999</v>
      </c>
      <c r="D23" s="38">
        <v>32.850000000000001</v>
      </c>
      <c r="E23" s="35">
        <v>6.9199999999999999</v>
      </c>
      <c r="F23" s="35">
        <v>7.2599999999999998</v>
      </c>
      <c r="G23" s="35">
        <v>17.98</v>
      </c>
      <c r="H23" s="35">
        <v>7.9500000000000002</v>
      </c>
      <c r="M23" s="39"/>
    </row>
    <row r="24">
      <c r="A24" s="33" t="s">
        <v>31</v>
      </c>
      <c r="B24" s="34">
        <v>6.2999999999999998</v>
      </c>
      <c r="C24" s="35">
        <v>1.1200000000000001</v>
      </c>
      <c r="D24" s="38">
        <v>40.359999999999999</v>
      </c>
      <c r="E24" s="35">
        <v>2.6899999999999999</v>
      </c>
      <c r="F24" s="35">
        <v>13.449999999999999</v>
      </c>
      <c r="G24" s="35">
        <v>21.52</v>
      </c>
      <c r="H24" s="35">
        <v>16.140000000000001</v>
      </c>
      <c r="M24" s="39"/>
    </row>
    <row r="25">
      <c r="A25" s="33" t="s">
        <v>32</v>
      </c>
      <c r="B25" s="34">
        <v>7.4000000000000004</v>
      </c>
      <c r="C25" s="35">
        <v>1.24</v>
      </c>
      <c r="D25" s="38">
        <v>39.530000000000001</v>
      </c>
      <c r="E25" s="35">
        <v>9.8800000000000008</v>
      </c>
      <c r="F25" s="35">
        <v>9.2200000000000006</v>
      </c>
      <c r="G25" s="35">
        <v>23.059999999999999</v>
      </c>
      <c r="H25" s="35">
        <v>6.5899999999999999</v>
      </c>
      <c r="M25" s="39"/>
    </row>
    <row r="26">
      <c r="A26" s="33" t="s">
        <v>33</v>
      </c>
      <c r="B26" s="34">
        <v>7.7000000000000002</v>
      </c>
      <c r="C26" s="35">
        <v>1.3200000000000001</v>
      </c>
      <c r="D26" s="38">
        <v>40.350000000000001</v>
      </c>
      <c r="E26" s="35">
        <v>8.3599999999999994</v>
      </c>
      <c r="F26" s="35">
        <v>11.56</v>
      </c>
      <c r="G26" s="35">
        <v>20.91</v>
      </c>
      <c r="H26" s="35">
        <v>11.07</v>
      </c>
      <c r="M26" s="39"/>
    </row>
    <row r="27">
      <c r="A27" s="33" t="s">
        <v>34</v>
      </c>
      <c r="B27" s="34">
        <v>5.0999999999999996</v>
      </c>
      <c r="C27" s="35">
        <v>0.94999999999999996</v>
      </c>
      <c r="D27" s="38">
        <v>25.43</v>
      </c>
      <c r="E27" s="35">
        <v>10.6</v>
      </c>
      <c r="F27" s="35">
        <v>5.2999999999999998</v>
      </c>
      <c r="G27" s="35">
        <v>7.4199999999999999</v>
      </c>
      <c r="H27" s="35">
        <v>7.4199999999999999</v>
      </c>
      <c r="M27" s="39"/>
    </row>
    <row r="28">
      <c r="A28" s="43" t="s">
        <v>53</v>
      </c>
      <c r="B28" s="44">
        <v>6.7999999999999998</v>
      </c>
      <c r="C28" s="45">
        <v>1.24</v>
      </c>
      <c r="D28" s="46">
        <v>28.789999999999999</v>
      </c>
      <c r="E28" s="45">
        <v>6.2300000000000004</v>
      </c>
      <c r="F28" s="45">
        <v>7.1600000000000001</v>
      </c>
      <c r="G28" s="45">
        <v>14.19</v>
      </c>
      <c r="H28" s="45">
        <v>8.3699999999999992</v>
      </c>
      <c r="M28" s="39"/>
    </row>
    <row r="29">
      <c r="J29" s="47"/>
    </row>
  </sheetData>
  <mergeCells count="8">
    <mergeCell ref="A1:H1"/>
    <mergeCell ref="A3:A5"/>
    <mergeCell ref="B3:C3"/>
    <mergeCell ref="D3:H3"/>
    <mergeCell ref="B4:B5"/>
    <mergeCell ref="C4:C5"/>
    <mergeCell ref="D4:D5"/>
    <mergeCell ref="E4:G4"/>
  </mergeCells>
  <printOptions headings="0" gridLines="1" gridLinesSet="1"/>
  <pageMargins left="0.70866141732283472" right="0.70866141732283472" top="0.74803149606299213" bottom="0.74803149606299213" header="0.5" footer="0.5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cols>
    <col customWidth="1" min="1" max="1" width="12.42578125"/>
    <col bestFit="1" customWidth="1" min="2" max="3" width="9.42578125"/>
    <col bestFit="1" customWidth="1" min="4" max="4" width="9.28515625"/>
    <col bestFit="1" customWidth="1" min="5" max="5" width="10.42578125"/>
  </cols>
  <sheetData>
    <row ht="38.25" customHeight="1" r="1">
      <c r="A1" s="8" t="s">
        <v>240</v>
      </c>
      <c r="B1" s="8"/>
      <c r="C1" s="8"/>
      <c r="D1" s="8"/>
      <c r="E1" s="8"/>
      <c r="F1" s="8"/>
    </row>
    <row r="3">
      <c r="A3" s="9" t="s">
        <v>137</v>
      </c>
      <c r="B3" s="24" t="s">
        <v>241</v>
      </c>
      <c r="C3" s="24"/>
      <c r="D3" s="24"/>
      <c r="E3" s="65" t="s">
        <v>130</v>
      </c>
      <c r="F3" s="65"/>
    </row>
    <row r="4">
      <c r="A4" s="11"/>
      <c r="B4" s="58" t="s">
        <v>237</v>
      </c>
      <c r="C4" s="171" t="s">
        <v>238</v>
      </c>
      <c r="D4" s="58" t="s">
        <v>239</v>
      </c>
      <c r="E4" s="58" t="s">
        <v>79</v>
      </c>
      <c r="F4" s="57" t="s">
        <v>78</v>
      </c>
    </row>
    <row r="5">
      <c r="A5" s="175" t="s">
        <v>242</v>
      </c>
      <c r="B5" s="60">
        <v>100</v>
      </c>
      <c r="C5" s="60">
        <v>0</v>
      </c>
      <c r="D5" s="60">
        <v>0</v>
      </c>
      <c r="E5" s="60">
        <v>100</v>
      </c>
      <c r="F5" s="125">
        <v>20</v>
      </c>
    </row>
    <row r="6">
      <c r="A6" s="15" t="s">
        <v>243</v>
      </c>
      <c r="B6" s="60">
        <v>94.937062937062933</v>
      </c>
      <c r="C6" s="60">
        <v>4.9790209790209792</v>
      </c>
      <c r="D6" s="60">
        <v>0.083916083916083919</v>
      </c>
      <c r="E6" s="60">
        <v>100</v>
      </c>
      <c r="F6" s="173">
        <v>3575</v>
      </c>
    </row>
    <row r="7">
      <c r="A7" s="15" t="s">
        <v>244</v>
      </c>
      <c r="B7" s="60">
        <v>87.799187527448396</v>
      </c>
      <c r="C7" s="60">
        <v>11.785426731078905</v>
      </c>
      <c r="D7" s="60">
        <v>0.41538574147269797</v>
      </c>
      <c r="E7" s="60">
        <v>100</v>
      </c>
      <c r="F7" s="173">
        <v>109296</v>
      </c>
    </row>
    <row r="8">
      <c r="A8" s="15" t="s">
        <v>245</v>
      </c>
      <c r="B8" s="60">
        <v>80.989569469300164</v>
      </c>
      <c r="C8" s="60">
        <v>17.884653974208291</v>
      </c>
      <c r="D8" s="60">
        <v>1.1257765564915412</v>
      </c>
      <c r="E8" s="60">
        <v>100</v>
      </c>
      <c r="F8" s="173">
        <v>244187</v>
      </c>
    </row>
    <row r="9">
      <c r="A9" s="15" t="s">
        <v>246</v>
      </c>
      <c r="B9" s="60">
        <v>67.203124222675498</v>
      </c>
      <c r="C9" s="60">
        <v>28.87418536391224</v>
      </c>
      <c r="D9" s="60">
        <v>3.9226904134122678</v>
      </c>
      <c r="E9" s="60">
        <v>100</v>
      </c>
      <c r="F9" s="173">
        <v>40202</v>
      </c>
    </row>
    <row r="10">
      <c r="A10" s="15" t="s">
        <v>247</v>
      </c>
      <c r="B10" s="60">
        <v>67.198177676537583</v>
      </c>
      <c r="C10" s="60">
        <v>26.42369020501139</v>
      </c>
      <c r="D10" s="60">
        <v>6.3781321184510258</v>
      </c>
      <c r="E10" s="60">
        <v>100</v>
      </c>
      <c r="F10" s="125">
        <v>439</v>
      </c>
    </row>
    <row r="11">
      <c r="A11" s="15" t="s">
        <v>248</v>
      </c>
      <c r="B11" s="60">
        <v>92.810457516339866</v>
      </c>
      <c r="C11" s="60">
        <v>7.18954248366013</v>
      </c>
      <c r="D11" s="60">
        <v>0</v>
      </c>
      <c r="E11" s="60">
        <v>100</v>
      </c>
      <c r="F11" s="173">
        <v>153</v>
      </c>
    </row>
    <row r="12">
      <c r="A12" s="19" t="s">
        <v>35</v>
      </c>
      <c r="B12" s="176">
        <v>81.582770338199211</v>
      </c>
      <c r="C12" s="176">
        <v>17.208046809024008</v>
      </c>
      <c r="D12" s="176">
        <v>1.2091828527767725</v>
      </c>
      <c r="E12" s="62">
        <v>100</v>
      </c>
      <c r="F12" s="174">
        <v>397872</v>
      </c>
    </row>
    <row r="21">
      <c r="B21" s="135"/>
      <c r="C21" s="135"/>
      <c r="D21" s="135"/>
      <c r="E21" s="135"/>
      <c r="F21" s="135"/>
      <c r="G21" s="135"/>
    </row>
    <row r="22">
      <c r="B22" s="135"/>
      <c r="C22" s="135"/>
      <c r="D22" s="135"/>
      <c r="E22" s="135"/>
      <c r="F22" s="135"/>
      <c r="G22" s="135"/>
    </row>
    <row r="23">
      <c r="B23" s="135"/>
      <c r="C23" s="135"/>
      <c r="D23" s="135"/>
      <c r="E23" s="135"/>
      <c r="F23" s="135"/>
      <c r="G23" s="135"/>
    </row>
    <row r="24">
      <c r="B24" s="135"/>
      <c r="C24" s="135"/>
      <c r="D24" s="135"/>
      <c r="E24" s="135"/>
      <c r="F24" s="135"/>
      <c r="G24" s="135"/>
    </row>
    <row r="25">
      <c r="B25" s="135"/>
      <c r="C25" s="135"/>
      <c r="D25" s="135"/>
      <c r="E25" s="135"/>
      <c r="F25" s="135"/>
      <c r="G25" s="135"/>
    </row>
    <row r="26">
      <c r="B26" s="135"/>
      <c r="C26" s="135"/>
      <c r="D26" s="135"/>
      <c r="E26" s="135"/>
      <c r="F26" s="135"/>
      <c r="G26" s="135"/>
    </row>
    <row r="27">
      <c r="B27" s="135"/>
      <c r="C27" s="135"/>
      <c r="D27" s="135"/>
      <c r="E27" s="135"/>
      <c r="F27" s="135"/>
      <c r="G27" s="135"/>
    </row>
    <row r="28">
      <c r="B28" s="135"/>
      <c r="C28" s="135"/>
      <c r="D28" s="135"/>
      <c r="E28" s="135"/>
      <c r="F28" s="135"/>
      <c r="G28" s="135"/>
    </row>
  </sheetData>
  <mergeCells count="4">
    <mergeCell ref="A1:F1"/>
    <mergeCell ref="A3:A4"/>
    <mergeCell ref="B3:D3"/>
    <mergeCell ref="E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cols>
    <col customWidth="1" min="1" max="1" width="20"/>
  </cols>
  <sheetData>
    <row ht="40.5" customHeight="1" r="1">
      <c r="A1" s="8" t="s">
        <v>249</v>
      </c>
      <c r="B1" s="8"/>
      <c r="C1" s="8"/>
      <c r="D1" s="8"/>
      <c r="E1" s="8"/>
      <c r="F1" s="8"/>
    </row>
    <row ht="22.5" customHeight="1" r="3">
      <c r="A3" s="9" t="s">
        <v>250</v>
      </c>
      <c r="B3" s="24" t="s">
        <v>241</v>
      </c>
      <c r="C3" s="24"/>
      <c r="D3" s="24"/>
      <c r="E3" s="65" t="s">
        <v>130</v>
      </c>
      <c r="F3" s="65"/>
    </row>
    <row r="4">
      <c r="A4" s="11"/>
      <c r="B4" s="58" t="s">
        <v>237</v>
      </c>
      <c r="C4" s="171" t="s">
        <v>238</v>
      </c>
      <c r="D4" s="58" t="s">
        <v>239</v>
      </c>
      <c r="E4" s="58" t="s">
        <v>79</v>
      </c>
      <c r="F4" s="57" t="s">
        <v>78</v>
      </c>
    </row>
    <row r="5">
      <c r="A5" s="125" t="s">
        <v>237</v>
      </c>
      <c r="B5" s="60">
        <v>86.915260262879826</v>
      </c>
      <c r="C5" s="60">
        <v>12.346069146677463</v>
      </c>
      <c r="D5" s="60">
        <v>0.73867059044270855</v>
      </c>
      <c r="E5" s="60">
        <v>100</v>
      </c>
      <c r="F5" s="173">
        <v>202526</v>
      </c>
    </row>
    <row r="6">
      <c r="A6" s="142" t="s">
        <v>238</v>
      </c>
      <c r="B6" s="60">
        <v>76.906487518063784</v>
      </c>
      <c r="C6" s="60">
        <v>21.586634455218366</v>
      </c>
      <c r="D6" s="60">
        <v>1.5068780267178519</v>
      </c>
      <c r="E6" s="60">
        <v>100</v>
      </c>
      <c r="F6" s="173">
        <v>181302</v>
      </c>
    </row>
    <row r="7">
      <c r="A7" s="142" t="s">
        <v>251</v>
      </c>
      <c r="B7" s="60">
        <v>66.185859541262715</v>
      </c>
      <c r="C7" s="60">
        <v>30.338141404587372</v>
      </c>
      <c r="D7" s="60">
        <v>3.4759990541499168</v>
      </c>
      <c r="E7" s="60">
        <v>100</v>
      </c>
      <c r="F7" s="173">
        <v>12687</v>
      </c>
    </row>
    <row r="8">
      <c r="A8" s="125" t="s">
        <v>252</v>
      </c>
      <c r="B8" s="60">
        <v>54.458364038319829</v>
      </c>
      <c r="C8" s="60">
        <v>35.07737656595431</v>
      </c>
      <c r="D8" s="60">
        <v>10.464259395725865</v>
      </c>
      <c r="E8" s="60">
        <v>100</v>
      </c>
      <c r="F8" s="173">
        <v>1357</v>
      </c>
    </row>
    <row r="9">
      <c r="A9" s="19" t="s">
        <v>35</v>
      </c>
      <c r="B9" s="62">
        <v>81.582770338199211</v>
      </c>
      <c r="C9" s="62">
        <v>17.208046809024008</v>
      </c>
      <c r="D9" s="62">
        <v>1.2091828527767725</v>
      </c>
      <c r="E9" s="62">
        <v>100</v>
      </c>
      <c r="F9" s="174">
        <v>397872</v>
      </c>
    </row>
    <row r="15">
      <c r="B15" s="135"/>
      <c r="C15" s="135"/>
      <c r="D15" s="135"/>
      <c r="E15" s="135"/>
      <c r="F15" s="135"/>
    </row>
    <row r="16">
      <c r="B16" s="135"/>
      <c r="C16" s="135"/>
      <c r="D16" s="135"/>
      <c r="E16" s="135"/>
      <c r="F16" s="135"/>
    </row>
    <row r="17">
      <c r="B17" s="135"/>
      <c r="C17" s="135"/>
      <c r="D17" s="135"/>
      <c r="E17" s="135"/>
      <c r="F17" s="135"/>
    </row>
    <row r="18">
      <c r="B18" s="135"/>
      <c r="C18" s="135"/>
      <c r="D18" s="135"/>
      <c r="E18" s="135"/>
      <c r="F18" s="135"/>
    </row>
    <row r="19">
      <c r="B19" s="135"/>
      <c r="C19" s="135"/>
      <c r="D19" s="135"/>
      <c r="E19" s="135"/>
      <c r="F19" s="135"/>
    </row>
  </sheetData>
  <mergeCells count="4">
    <mergeCell ref="A1:F1"/>
    <mergeCell ref="A3:A4"/>
    <mergeCell ref="B3:D3"/>
    <mergeCell ref="E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J1"/>
    </sheetView>
  </sheetViews>
  <sheetFormatPr defaultColWidth="8.85546875" defaultRowHeight="15"/>
  <cols>
    <col customWidth="1" min="1" max="1" width="22"/>
    <col customWidth="1" min="2" max="2" width="9.42578125"/>
    <col min="5" max="7" width="9.140625"/>
    <col min="11" max="12" width="9.140625"/>
    <col min="14" max="14" width="9.140625"/>
  </cols>
  <sheetData>
    <row ht="31.5" customHeight="1" r="1">
      <c r="A1" s="8" t="s">
        <v>253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ht="16.5" customHeight="1" r="3">
      <c r="A3" s="164" t="s">
        <v>9</v>
      </c>
      <c r="B3" s="164" t="s">
        <v>254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 t="s">
        <v>254</v>
      </c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>
      <c r="A4" s="165"/>
      <c r="B4" s="177">
        <v>2014</v>
      </c>
      <c r="C4" s="177">
        <v>2015</v>
      </c>
      <c r="D4" s="177">
        <v>2016</v>
      </c>
      <c r="E4" s="177">
        <v>2017</v>
      </c>
      <c r="F4" s="177">
        <v>2018</v>
      </c>
      <c r="G4" s="177">
        <v>2019</v>
      </c>
      <c r="H4" s="177">
        <v>2020</v>
      </c>
      <c r="I4" s="177">
        <v>2014</v>
      </c>
      <c r="J4" s="177">
        <v>2015</v>
      </c>
      <c r="K4" s="177">
        <v>2016</v>
      </c>
      <c r="L4" s="177">
        <v>2017</v>
      </c>
      <c r="M4" s="177">
        <v>2018</v>
      </c>
      <c r="N4" s="177">
        <v>2019</v>
      </c>
      <c r="O4" s="177">
        <v>2020</v>
      </c>
    </row>
    <row r="5">
      <c r="A5" s="130" t="s">
        <v>14</v>
      </c>
      <c r="B5" s="173">
        <v>6960</v>
      </c>
      <c r="C5" s="173">
        <v>6897</v>
      </c>
      <c r="D5" s="173">
        <v>7121</v>
      </c>
      <c r="E5" s="173">
        <v>7121</v>
      </c>
      <c r="F5" s="173">
        <v>7677</v>
      </c>
      <c r="G5" s="173">
        <v>7553</v>
      </c>
      <c r="H5" s="173">
        <v>7189</v>
      </c>
      <c r="I5" s="79">
        <v>0.21688999688376442</v>
      </c>
      <c r="J5" s="79">
        <v>0.22421247683755405</v>
      </c>
      <c r="K5" s="79">
        <v>0.2341048063646525</v>
      </c>
      <c r="L5" s="79">
        <v>0.26966594827586204</v>
      </c>
      <c r="M5" s="79">
        <v>0.27352406741012575</v>
      </c>
      <c r="N5" s="79">
        <v>0.27670720984759672</v>
      </c>
      <c r="O5" s="79">
        <v>0.27428462418924099</v>
      </c>
    </row>
    <row r="6">
      <c r="A6" s="130" t="s">
        <v>15</v>
      </c>
      <c r="B6" s="173">
        <v>273</v>
      </c>
      <c r="C6" s="173">
        <v>221</v>
      </c>
      <c r="D6" s="173">
        <v>248</v>
      </c>
      <c r="E6" s="173">
        <v>248</v>
      </c>
      <c r="F6" s="173">
        <v>262</v>
      </c>
      <c r="G6" s="173">
        <v>219</v>
      </c>
      <c r="H6" s="173">
        <v>192</v>
      </c>
      <c r="I6" s="79">
        <v>0.24116607773851589</v>
      </c>
      <c r="J6" s="79">
        <v>0.23068893528183715</v>
      </c>
      <c r="K6" s="79">
        <v>0.26160337552742619</v>
      </c>
      <c r="L6" s="79">
        <v>0.3009049773755656</v>
      </c>
      <c r="M6" s="79">
        <v>0.30080367393800228</v>
      </c>
      <c r="N6" s="79">
        <v>0.27037037037037037</v>
      </c>
      <c r="O6" s="79">
        <v>0.25737265415549598</v>
      </c>
    </row>
    <row r="7">
      <c r="A7" s="130" t="s">
        <v>16</v>
      </c>
      <c r="B7" s="173">
        <v>21291</v>
      </c>
      <c r="C7" s="173">
        <v>21007</v>
      </c>
      <c r="D7" s="173">
        <v>20900</v>
      </c>
      <c r="E7" s="173">
        <v>20900</v>
      </c>
      <c r="F7" s="173">
        <v>20402</v>
      </c>
      <c r="G7" s="173">
        <v>19901</v>
      </c>
      <c r="H7" s="173">
        <v>18891</v>
      </c>
      <c r="I7" s="79">
        <v>0.2484132169692444</v>
      </c>
      <c r="J7" s="79">
        <v>0.2507939160956042</v>
      </c>
      <c r="K7" s="79">
        <v>0.25804061979134513</v>
      </c>
      <c r="L7" s="79">
        <v>0.27361472901545231</v>
      </c>
      <c r="M7" s="79">
        <v>0.2702323240350738</v>
      </c>
      <c r="N7" s="79">
        <v>0.27373387252070092</v>
      </c>
      <c r="O7" s="79">
        <v>0.27773938868224102</v>
      </c>
    </row>
    <row r="8">
      <c r="A8" s="130" t="s">
        <v>17</v>
      </c>
      <c r="B8" s="173">
        <v>1481</v>
      </c>
      <c r="C8" s="173">
        <v>1407</v>
      </c>
      <c r="D8" s="173">
        <v>1444</v>
      </c>
      <c r="E8" s="173">
        <v>1444</v>
      </c>
      <c r="F8" s="173">
        <v>1545</v>
      </c>
      <c r="G8" s="173">
        <v>1524</v>
      </c>
      <c r="H8" s="173">
        <v>1511</v>
      </c>
      <c r="I8" s="79">
        <v>0.26474794422595638</v>
      </c>
      <c r="J8" s="79">
        <v>0.2607970342910102</v>
      </c>
      <c r="K8" s="79">
        <v>0.25836464483807481</v>
      </c>
      <c r="L8" s="79">
        <v>0.24954329557910121</v>
      </c>
      <c r="M8" s="79">
        <v>0.28458279609504511</v>
      </c>
      <c r="N8" s="79">
        <v>0.29206592564200845</v>
      </c>
      <c r="O8" s="79">
        <v>0.29385453131077399</v>
      </c>
    </row>
    <row r="9">
      <c r="A9" s="130" t="s">
        <v>18</v>
      </c>
      <c r="B9" s="173">
        <v>1116</v>
      </c>
      <c r="C9" s="173">
        <v>1128</v>
      </c>
      <c r="D9" s="173">
        <v>1177</v>
      </c>
      <c r="E9" s="173">
        <v>1177</v>
      </c>
      <c r="F9" s="173">
        <v>1065</v>
      </c>
      <c r="G9" s="173">
        <v>1032</v>
      </c>
      <c r="H9" s="173">
        <v>1084</v>
      </c>
      <c r="I9" s="79">
        <v>0.24652087475149106</v>
      </c>
      <c r="J9" s="79">
        <v>0.25223613595706618</v>
      </c>
      <c r="K9" s="79">
        <v>0.27759433962264152</v>
      </c>
      <c r="L9" s="79">
        <v>0.28175856205975225</v>
      </c>
      <c r="M9" s="79">
        <v>0.26698420656806215</v>
      </c>
      <c r="N9" s="79">
        <v>0.25774225774225773</v>
      </c>
      <c r="O9" s="79">
        <v>0.27895007720020598</v>
      </c>
    </row>
    <row r="10">
      <c r="A10" s="130" t="s">
        <v>19</v>
      </c>
      <c r="B10" s="173">
        <v>10602</v>
      </c>
      <c r="C10" s="173">
        <v>9450</v>
      </c>
      <c r="D10" s="173">
        <v>8719</v>
      </c>
      <c r="E10" s="173">
        <v>8719</v>
      </c>
      <c r="F10" s="173">
        <v>8214</v>
      </c>
      <c r="G10" s="173">
        <v>7942</v>
      </c>
      <c r="H10" s="173">
        <v>7724</v>
      </c>
      <c r="I10" s="79">
        <v>0.26761238862104653</v>
      </c>
      <c r="J10" s="79">
        <v>0.24891347293559857</v>
      </c>
      <c r="K10" s="79">
        <v>0.23710975742412704</v>
      </c>
      <c r="L10" s="79">
        <v>0.24030576789437108</v>
      </c>
      <c r="M10" s="79">
        <v>0.23837023709335733</v>
      </c>
      <c r="N10" s="79">
        <v>0.24180240523671792</v>
      </c>
      <c r="O10" s="79">
        <v>0.24087135634479701</v>
      </c>
    </row>
    <row r="11">
      <c r="A11" s="130" t="s">
        <v>20</v>
      </c>
      <c r="B11" s="173">
        <v>2138</v>
      </c>
      <c r="C11" s="173">
        <v>2237</v>
      </c>
      <c r="D11" s="173">
        <v>2233</v>
      </c>
      <c r="E11" s="173">
        <v>2233</v>
      </c>
      <c r="F11" s="173">
        <v>2167</v>
      </c>
      <c r="G11" s="173">
        <v>2201</v>
      </c>
      <c r="H11" s="173">
        <v>2183</v>
      </c>
      <c r="I11" s="79">
        <v>0.23399365218343002</v>
      </c>
      <c r="J11" s="79">
        <v>0.25712643678160918</v>
      </c>
      <c r="K11" s="79">
        <v>0.25320331103299692</v>
      </c>
      <c r="L11" s="79">
        <v>0.27229990356798456</v>
      </c>
      <c r="M11" s="79">
        <v>0.26615082289363795</v>
      </c>
      <c r="N11" s="79">
        <v>0.27889001520527118</v>
      </c>
      <c r="O11" s="79">
        <v>0.280159137577002</v>
      </c>
    </row>
    <row r="12">
      <c r="A12" s="130" t="s">
        <v>21</v>
      </c>
      <c r="B12" s="173">
        <v>2399</v>
      </c>
      <c r="C12" s="173">
        <v>2409</v>
      </c>
      <c r="D12" s="173">
        <v>2425</v>
      </c>
      <c r="E12" s="173">
        <v>2425</v>
      </c>
      <c r="F12" s="173">
        <v>2253</v>
      </c>
      <c r="G12" s="173">
        <v>2264</v>
      </c>
      <c r="H12" s="173">
        <v>1998</v>
      </c>
      <c r="I12" s="79">
        <v>0.23432310998241845</v>
      </c>
      <c r="J12" s="79">
        <v>0.24804365733113673</v>
      </c>
      <c r="K12" s="79">
        <v>0.2562070787110407</v>
      </c>
      <c r="L12" s="79">
        <v>0.25512652705061084</v>
      </c>
      <c r="M12" s="79">
        <v>0.25902506323292712</v>
      </c>
      <c r="N12" s="79">
        <v>0.27032835820895523</v>
      </c>
      <c r="O12" s="79">
        <v>0.24002883229216701</v>
      </c>
    </row>
    <row r="13">
      <c r="A13" s="130" t="s">
        <v>22</v>
      </c>
      <c r="B13" s="173">
        <v>8827</v>
      </c>
      <c r="C13" s="173">
        <v>8623</v>
      </c>
      <c r="D13" s="173">
        <v>8558</v>
      </c>
      <c r="E13" s="173">
        <v>8558</v>
      </c>
      <c r="F13" s="173">
        <v>8375</v>
      </c>
      <c r="G13" s="173">
        <v>8126</v>
      </c>
      <c r="H13" s="173">
        <v>7762</v>
      </c>
      <c r="I13" s="79">
        <v>0.24388020113831022</v>
      </c>
      <c r="J13" s="79">
        <v>0.24477688202566142</v>
      </c>
      <c r="K13" s="79">
        <v>0.2505636070853462</v>
      </c>
      <c r="L13" s="79">
        <v>0.25428415167719981</v>
      </c>
      <c r="M13" s="79">
        <v>0.25874320316361837</v>
      </c>
      <c r="N13" s="79">
        <v>0.26109308228641198</v>
      </c>
      <c r="O13" s="79">
        <v>0.25987679121467799</v>
      </c>
    </row>
    <row r="14">
      <c r="A14" s="130" t="s">
        <v>23</v>
      </c>
      <c r="B14" s="173">
        <v>7080</v>
      </c>
      <c r="C14" s="173">
        <v>6829</v>
      </c>
      <c r="D14" s="173">
        <v>6853</v>
      </c>
      <c r="E14" s="173">
        <v>6853</v>
      </c>
      <c r="F14" s="173">
        <v>6739</v>
      </c>
      <c r="G14" s="173">
        <v>6316</v>
      </c>
      <c r="H14" s="173">
        <v>6041</v>
      </c>
      <c r="I14" s="79">
        <v>0.24401171807685679</v>
      </c>
      <c r="J14" s="79">
        <v>0.24670351504642174</v>
      </c>
      <c r="K14" s="79">
        <v>0.25041107903679616</v>
      </c>
      <c r="L14" s="79">
        <v>0.26546587627298984</v>
      </c>
      <c r="M14" s="79">
        <v>0.2699162895021428</v>
      </c>
      <c r="N14" s="79">
        <v>0.26733259967832051</v>
      </c>
      <c r="O14" s="79">
        <v>0.26750210335207902</v>
      </c>
    </row>
    <row r="15">
      <c r="A15" s="130" t="s">
        <v>24</v>
      </c>
      <c r="B15" s="173">
        <v>1724</v>
      </c>
      <c r="C15" s="173">
        <v>1688</v>
      </c>
      <c r="D15" s="173">
        <v>1458</v>
      </c>
      <c r="E15" s="173">
        <v>1458</v>
      </c>
      <c r="F15" s="173">
        <v>1463</v>
      </c>
      <c r="G15" s="173">
        <v>1357</v>
      </c>
      <c r="H15" s="173">
        <v>1221</v>
      </c>
      <c r="I15" s="79">
        <v>0.23584131326949384</v>
      </c>
      <c r="J15" s="79">
        <v>0.24474409163404379</v>
      </c>
      <c r="K15" s="79">
        <v>0.21770942212931163</v>
      </c>
      <c r="L15" s="79">
        <v>0.24074074074074073</v>
      </c>
      <c r="M15" s="79">
        <v>0.24098171635644869</v>
      </c>
      <c r="N15" s="79">
        <v>0.22556515957446807</v>
      </c>
      <c r="O15" s="79">
        <v>0.21772467902995701</v>
      </c>
    </row>
    <row r="16">
      <c r="A16" s="130" t="s">
        <v>25</v>
      </c>
      <c r="B16" s="173">
        <v>2913</v>
      </c>
      <c r="C16" s="173">
        <v>2933</v>
      </c>
      <c r="D16" s="173">
        <v>2857</v>
      </c>
      <c r="E16" s="173">
        <v>2857</v>
      </c>
      <c r="F16" s="173">
        <v>2678</v>
      </c>
      <c r="G16" s="173">
        <v>2495</v>
      </c>
      <c r="H16" s="173">
        <v>2365</v>
      </c>
      <c r="I16" s="79">
        <v>0.24343974594684942</v>
      </c>
      <c r="J16" s="79">
        <v>0.2535442600276625</v>
      </c>
      <c r="K16" s="79">
        <v>0.25743377185078392</v>
      </c>
      <c r="L16" s="79">
        <v>0.27081339712918662</v>
      </c>
      <c r="M16" s="79">
        <v>0.27025936017761631</v>
      </c>
      <c r="N16" s="79">
        <v>0.26661679846120967</v>
      </c>
      <c r="O16" s="79">
        <v>0.26495630741653597</v>
      </c>
    </row>
    <row r="17">
      <c r="A17" s="130" t="s">
        <v>26</v>
      </c>
      <c r="B17" s="178" t="s">
        <v>255</v>
      </c>
      <c r="C17" s="178" t="s">
        <v>255</v>
      </c>
      <c r="D17" s="178" t="s">
        <v>255</v>
      </c>
      <c r="E17" s="178" t="s">
        <v>255</v>
      </c>
      <c r="F17" s="178" t="s">
        <v>255</v>
      </c>
      <c r="G17" s="178">
        <v>4954</v>
      </c>
      <c r="H17" s="5">
        <v>8792</v>
      </c>
      <c r="I17" s="178" t="s">
        <v>255</v>
      </c>
      <c r="J17" s="178" t="s">
        <v>255</v>
      </c>
      <c r="K17" s="178" t="s">
        <v>255</v>
      </c>
      <c r="L17" s="178" t="s">
        <v>255</v>
      </c>
      <c r="M17" s="178" t="s">
        <v>255</v>
      </c>
      <c r="N17" s="178">
        <v>0.12905074502448682</v>
      </c>
      <c r="O17" s="79">
        <v>0.23596983279207701</v>
      </c>
    </row>
    <row r="18">
      <c r="A18" s="130" t="s">
        <v>27</v>
      </c>
      <c r="B18" s="173">
        <v>1905</v>
      </c>
      <c r="C18" s="173">
        <v>1972</v>
      </c>
      <c r="D18" s="173">
        <v>1968</v>
      </c>
      <c r="E18" s="173">
        <v>1968</v>
      </c>
      <c r="F18" s="173">
        <v>1811</v>
      </c>
      <c r="G18" s="173">
        <v>1854</v>
      </c>
      <c r="H18" s="173">
        <v>1815</v>
      </c>
      <c r="I18" s="79">
        <v>0.19034772182254198</v>
      </c>
      <c r="J18" s="79">
        <v>0.19867015917791658</v>
      </c>
      <c r="K18" s="79">
        <v>0.20042774213260006</v>
      </c>
      <c r="L18" s="79">
        <v>0.22288245462402767</v>
      </c>
      <c r="M18" s="79">
        <v>0.2076596720559569</v>
      </c>
      <c r="N18" s="79">
        <v>0.22412959381044487</v>
      </c>
      <c r="O18" s="79">
        <v>0.22602739726027399</v>
      </c>
    </row>
    <row r="19">
      <c r="A19" s="130" t="s">
        <v>28</v>
      </c>
      <c r="B19" s="173">
        <v>227</v>
      </c>
      <c r="C19" s="173">
        <v>219</v>
      </c>
      <c r="D19" s="173">
        <v>272</v>
      </c>
      <c r="E19" s="173">
        <v>272</v>
      </c>
      <c r="F19" s="173">
        <v>275</v>
      </c>
      <c r="G19" s="173">
        <v>283</v>
      </c>
      <c r="H19" s="173">
        <v>255</v>
      </c>
      <c r="I19" s="79">
        <v>0.11816762103071317</v>
      </c>
      <c r="J19" s="79">
        <v>0.11514195583596215</v>
      </c>
      <c r="K19" s="79">
        <v>0.15596330275229359</v>
      </c>
      <c r="L19" s="79">
        <v>0.11647254575707154</v>
      </c>
      <c r="M19" s="79">
        <v>0.16195524146054183</v>
      </c>
      <c r="N19" s="79">
        <v>0.16925837320574164</v>
      </c>
      <c r="O19" s="79">
        <v>0.17477724468814301</v>
      </c>
    </row>
    <row r="20">
      <c r="A20" s="130" t="s">
        <v>29</v>
      </c>
      <c r="B20" s="173">
        <v>10314</v>
      </c>
      <c r="C20" s="173">
        <v>10455</v>
      </c>
      <c r="D20" s="173">
        <v>10589</v>
      </c>
      <c r="E20" s="173">
        <v>10589</v>
      </c>
      <c r="F20" s="173">
        <v>10590</v>
      </c>
      <c r="G20" s="173">
        <v>10846</v>
      </c>
      <c r="H20" s="173">
        <v>10180</v>
      </c>
      <c r="I20" s="79">
        <v>0.19799205267502351</v>
      </c>
      <c r="J20" s="79">
        <v>0.204099560761347</v>
      </c>
      <c r="K20" s="79">
        <v>0.20864613505152607</v>
      </c>
      <c r="L20" s="79">
        <v>0.21436387148114991</v>
      </c>
      <c r="M20" s="79">
        <v>0.22029914085415322</v>
      </c>
      <c r="N20" s="79">
        <v>0.2315888369312237</v>
      </c>
      <c r="O20" s="79">
        <v>0.22645370823508501</v>
      </c>
    </row>
    <row r="21">
      <c r="A21" s="130" t="s">
        <v>30</v>
      </c>
      <c r="B21" s="173">
        <v>6563</v>
      </c>
      <c r="C21" s="173">
        <v>5848</v>
      </c>
      <c r="D21" s="173">
        <v>5522</v>
      </c>
      <c r="E21" s="173">
        <v>5522</v>
      </c>
      <c r="F21" s="173">
        <v>5718</v>
      </c>
      <c r="G21" s="173">
        <v>5298</v>
      </c>
      <c r="H21" s="173">
        <v>5285</v>
      </c>
      <c r="I21" s="79">
        <v>0.20098609664972131</v>
      </c>
      <c r="J21" s="79">
        <v>0.18528610354223432</v>
      </c>
      <c r="K21" s="79">
        <v>0.17787083266226444</v>
      </c>
      <c r="L21" s="79">
        <v>0.19690045698390621</v>
      </c>
      <c r="M21" s="79">
        <v>0.1980396910608527</v>
      </c>
      <c r="N21" s="79">
        <v>0.19238171320672501</v>
      </c>
      <c r="O21" s="79">
        <v>0.20025007578053999</v>
      </c>
    </row>
    <row r="22">
      <c r="A22" s="130" t="s">
        <v>31</v>
      </c>
      <c r="B22" s="173">
        <v>877</v>
      </c>
      <c r="C22" s="173">
        <v>937</v>
      </c>
      <c r="D22" s="173">
        <v>895</v>
      </c>
      <c r="E22" s="173">
        <v>895</v>
      </c>
      <c r="F22" s="173">
        <v>956</v>
      </c>
      <c r="G22" s="173">
        <v>976</v>
      </c>
      <c r="H22" s="173">
        <v>999</v>
      </c>
      <c r="I22" s="79">
        <v>0.2140068326012689</v>
      </c>
      <c r="J22" s="79">
        <v>0.22410906481702941</v>
      </c>
      <c r="K22" s="79">
        <v>0.21628806186563557</v>
      </c>
      <c r="L22" s="79">
        <v>0.23824839188520536</v>
      </c>
      <c r="M22" s="79">
        <v>0.24002008536279187</v>
      </c>
      <c r="N22" s="79">
        <v>0.25523012552301255</v>
      </c>
      <c r="O22" s="79">
        <v>0.25394001016776802</v>
      </c>
    </row>
    <row r="23">
      <c r="A23" s="130" t="s">
        <v>32</v>
      </c>
      <c r="B23" s="173">
        <v>2892</v>
      </c>
      <c r="C23" s="173">
        <v>2782</v>
      </c>
      <c r="D23" s="173">
        <v>2489</v>
      </c>
      <c r="E23" s="173">
        <v>2489</v>
      </c>
      <c r="F23" s="173">
        <v>2328</v>
      </c>
      <c r="G23" s="173">
        <v>2119</v>
      </c>
      <c r="H23" s="173">
        <v>2083</v>
      </c>
      <c r="I23" s="79">
        <v>0.18172678145029533</v>
      </c>
      <c r="J23" s="79">
        <v>0.17889524789402611</v>
      </c>
      <c r="K23" s="79">
        <v>0.16550302546711881</v>
      </c>
      <c r="L23" s="79">
        <v>0.1532784558614817</v>
      </c>
      <c r="M23" s="79">
        <v>0.16467425903657071</v>
      </c>
      <c r="N23" s="79">
        <v>0.16719267792330755</v>
      </c>
      <c r="O23" s="79">
        <v>0.17492442055760801</v>
      </c>
    </row>
    <row r="24">
      <c r="A24" s="130" t="s">
        <v>33</v>
      </c>
      <c r="B24" s="173">
        <v>9491</v>
      </c>
      <c r="C24" s="173">
        <v>9846</v>
      </c>
      <c r="D24" s="173">
        <v>9711</v>
      </c>
      <c r="E24" s="173">
        <v>9711</v>
      </c>
      <c r="F24" s="173">
        <v>9649</v>
      </c>
      <c r="G24" s="173">
        <v>9448</v>
      </c>
      <c r="H24" s="173">
        <v>9325</v>
      </c>
      <c r="I24" s="79">
        <v>0.21414711191335739</v>
      </c>
      <c r="J24" s="79">
        <v>0.22925931962651641</v>
      </c>
      <c r="K24" s="79">
        <v>0.23489429635721543</v>
      </c>
      <c r="L24" s="79">
        <v>0.2350685596408203</v>
      </c>
      <c r="M24" s="79">
        <v>0.24186594475359705</v>
      </c>
      <c r="N24" s="79">
        <v>0.24832444082319236</v>
      </c>
      <c r="O24" s="79">
        <v>0.25403181867712799</v>
      </c>
    </row>
    <row r="25">
      <c r="A25" s="130" t="s">
        <v>34</v>
      </c>
      <c r="B25" s="173">
        <v>1870</v>
      </c>
      <c r="C25" s="173">
        <v>2034</v>
      </c>
      <c r="D25" s="173">
        <v>2217</v>
      </c>
      <c r="E25" s="173">
        <v>2217</v>
      </c>
      <c r="F25" s="173">
        <v>2317</v>
      </c>
      <c r="G25" s="173">
        <v>2222</v>
      </c>
      <c r="H25" s="173">
        <v>2211</v>
      </c>
      <c r="I25" s="79">
        <v>0.17239789803632341</v>
      </c>
      <c r="J25" s="79">
        <v>0.19102178812922616</v>
      </c>
      <c r="K25" s="79">
        <v>0.21846669294442256</v>
      </c>
      <c r="L25" s="79">
        <v>0.24477459016393444</v>
      </c>
      <c r="M25" s="79">
        <v>0.25784553750278211</v>
      </c>
      <c r="N25" s="79">
        <v>0.25970079476390839</v>
      </c>
      <c r="O25" s="79">
        <v>0.27394374922562298</v>
      </c>
    </row>
    <row r="26">
      <c r="A26" s="131" t="s">
        <v>35</v>
      </c>
      <c r="B26" s="174">
        <v>100943</v>
      </c>
      <c r="C26" s="174">
        <v>98922</v>
      </c>
      <c r="D26" s="174">
        <v>97656</v>
      </c>
      <c r="E26" s="174">
        <v>97656</v>
      </c>
      <c r="F26" s="174">
        <v>96484</v>
      </c>
      <c r="G26" s="174">
        <v>98930</v>
      </c>
      <c r="H26" s="174">
        <v>99106</v>
      </c>
      <c r="I26" s="132">
        <v>0.20446967886210152</v>
      </c>
      <c r="J26" s="132">
        <v>0.20687837880229629</v>
      </c>
      <c r="K26" s="132">
        <v>0.20924477241609832</v>
      </c>
      <c r="L26" s="132">
        <v>0.21971893132128753</v>
      </c>
      <c r="M26" s="132">
        <v>0.22174469620535356</v>
      </c>
      <c r="N26" s="132">
        <v>0.23834533934035224</v>
      </c>
      <c r="O26" s="132">
        <v>0.24908321792393801</v>
      </c>
    </row>
  </sheetData>
  <mergeCells count="4">
    <mergeCell ref="A1:J1"/>
    <mergeCell ref="A3:A4"/>
    <mergeCell ref="B3:L3"/>
    <mergeCell ref="M3:W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8.7109375"/>
    <col bestFit="1" customWidth="1" min="2" max="2" width="9.42578125"/>
    <col bestFit="1" customWidth="1" min="3" max="4" width="10.42578125"/>
    <col bestFit="1" customWidth="1" min="5" max="6" width="11.42578125"/>
  </cols>
  <sheetData>
    <row ht="30.75" customHeight="1" r="1">
      <c r="A1" s="8" t="s">
        <v>256</v>
      </c>
      <c r="B1" s="8"/>
      <c r="C1" s="8"/>
      <c r="D1" s="8"/>
      <c r="E1" s="8"/>
      <c r="F1" s="8"/>
      <c r="G1" s="8"/>
    </row>
    <row r="3">
      <c r="A3" s="164" t="s">
        <v>9</v>
      </c>
      <c r="B3" s="24" t="s">
        <v>257</v>
      </c>
      <c r="C3" s="24"/>
      <c r="D3" s="24"/>
      <c r="E3" s="24"/>
      <c r="F3" s="24"/>
      <c r="G3" s="164" t="s">
        <v>35</v>
      </c>
    </row>
    <row r="4">
      <c r="A4" s="165"/>
      <c r="B4" s="57" t="s">
        <v>258</v>
      </c>
      <c r="C4" s="57" t="s">
        <v>259</v>
      </c>
      <c r="D4" s="57" t="s">
        <v>260</v>
      </c>
      <c r="E4" s="57" t="s">
        <v>35</v>
      </c>
      <c r="F4" s="57" t="s">
        <v>261</v>
      </c>
      <c r="G4" s="165"/>
      <c r="I4" s="135"/>
      <c r="J4" s="135"/>
      <c r="K4" s="135"/>
      <c r="L4" s="135"/>
    </row>
    <row r="5">
      <c r="A5" s="15" t="s">
        <v>14</v>
      </c>
      <c r="B5" s="179">
        <v>0.18695154521175125</v>
      </c>
      <c r="C5" s="179">
        <v>9.1644410530331939</v>
      </c>
      <c r="D5" s="179">
        <v>90.648607401755058</v>
      </c>
      <c r="E5" s="179">
        <v>100</v>
      </c>
      <c r="F5" s="179">
        <v>0</v>
      </c>
      <c r="G5" s="180">
        <v>26210</v>
      </c>
      <c r="I5" s="135"/>
      <c r="J5" s="135"/>
      <c r="K5" s="135"/>
      <c r="L5" s="135"/>
    </row>
    <row r="6">
      <c r="A6" s="15" t="s">
        <v>15</v>
      </c>
      <c r="B6" s="179">
        <v>0.13404825737265416</v>
      </c>
      <c r="C6" s="179">
        <v>5.4959785522788209</v>
      </c>
      <c r="D6" s="179">
        <v>94.369973190348517</v>
      </c>
      <c r="E6" s="179">
        <v>99.999999999999986</v>
      </c>
      <c r="F6" s="179">
        <v>0</v>
      </c>
      <c r="G6" s="180">
        <v>746</v>
      </c>
      <c r="I6" s="135"/>
      <c r="J6" s="135"/>
      <c r="K6" s="135"/>
      <c r="L6" s="135"/>
    </row>
    <row r="7">
      <c r="A7" s="15" t="s">
        <v>16</v>
      </c>
      <c r="B7" s="179">
        <v>0.63019319037147459</v>
      </c>
      <c r="C7" s="179">
        <v>9.1237805687973204</v>
      </c>
      <c r="D7" s="179">
        <v>90.246026240831199</v>
      </c>
      <c r="E7" s="179">
        <v>100</v>
      </c>
      <c r="F7" s="179">
        <v>0.38225737683226252</v>
      </c>
      <c r="G7" s="180">
        <v>68017</v>
      </c>
      <c r="I7" s="135"/>
      <c r="J7" s="135"/>
      <c r="K7" s="135"/>
      <c r="L7" s="135"/>
    </row>
    <row r="8">
      <c r="A8" s="15" t="s">
        <v>17</v>
      </c>
      <c r="B8" s="179">
        <v>0.038895371450797356</v>
      </c>
      <c r="C8" s="179">
        <v>5.6981719175418126</v>
      </c>
      <c r="D8" s="179">
        <v>94.26293271100738</v>
      </c>
      <c r="E8" s="179">
        <v>99.999999999999986</v>
      </c>
      <c r="F8" s="179">
        <v>0</v>
      </c>
      <c r="G8" s="180">
        <v>5142</v>
      </c>
      <c r="I8" s="135"/>
      <c r="J8" s="135"/>
      <c r="K8" s="135"/>
      <c r="L8" s="135"/>
    </row>
    <row r="9">
      <c r="A9" s="15" t="s">
        <v>18</v>
      </c>
      <c r="B9" s="179">
        <v>0.02573340195573855</v>
      </c>
      <c r="C9" s="179">
        <v>9.5213587236232637</v>
      </c>
      <c r="D9" s="179">
        <v>90.452907874421001</v>
      </c>
      <c r="E9" s="179">
        <v>100</v>
      </c>
      <c r="F9" s="179">
        <v>0</v>
      </c>
      <c r="G9" s="180">
        <v>3886</v>
      </c>
      <c r="I9" s="135"/>
      <c r="J9" s="135"/>
      <c r="K9" s="135"/>
      <c r="L9" s="135"/>
    </row>
    <row r="10">
      <c r="A10" s="15" t="s">
        <v>19</v>
      </c>
      <c r="B10" s="179">
        <v>0.21270605899465106</v>
      </c>
      <c r="C10" s="179">
        <v>11.395414307610498</v>
      </c>
      <c r="D10" s="179">
        <v>88.391879633394851</v>
      </c>
      <c r="E10" s="179">
        <v>100</v>
      </c>
      <c r="F10" s="179">
        <v>0.26828887849009514</v>
      </c>
      <c r="G10" s="180">
        <v>32055</v>
      </c>
      <c r="I10" s="135"/>
      <c r="J10" s="135"/>
      <c r="K10" s="135"/>
      <c r="L10" s="135"/>
    </row>
    <row r="11">
      <c r="A11" s="15" t="s">
        <v>20</v>
      </c>
      <c r="B11" s="179">
        <v>9.3557494866529769</v>
      </c>
      <c r="C11" s="179">
        <v>10.023100616016427</v>
      </c>
      <c r="D11" s="179">
        <v>80.621149897330596</v>
      </c>
      <c r="E11" s="179">
        <v>100</v>
      </c>
      <c r="F11" s="179">
        <v>0</v>
      </c>
      <c r="G11" s="180">
        <v>7792</v>
      </c>
      <c r="I11" s="135"/>
      <c r="J11" s="135"/>
      <c r="K11" s="135"/>
      <c r="L11" s="135"/>
    </row>
    <row r="12">
      <c r="A12" s="15" t="s">
        <v>21</v>
      </c>
      <c r="B12" s="179">
        <v>7.1310956301456621</v>
      </c>
      <c r="C12" s="179">
        <v>5.9151361621279293</v>
      </c>
      <c r="D12" s="179">
        <v>86.953768207726412</v>
      </c>
      <c r="E12" s="179">
        <v>100</v>
      </c>
      <c r="F12" s="179">
        <v>5.1537722248918794</v>
      </c>
      <c r="G12" s="180">
        <v>8324</v>
      </c>
      <c r="I12" s="135"/>
      <c r="J12" s="135"/>
      <c r="K12" s="135"/>
      <c r="L12" s="135"/>
    </row>
    <row r="13">
      <c r="A13" s="15" t="s">
        <v>22</v>
      </c>
      <c r="B13" s="179">
        <v>0.11383420383018615</v>
      </c>
      <c r="C13" s="179">
        <v>7.3757867952323561</v>
      </c>
      <c r="D13" s="179">
        <v>92.510379000937462</v>
      </c>
      <c r="E13" s="179">
        <v>100</v>
      </c>
      <c r="F13" s="179">
        <v>0</v>
      </c>
      <c r="G13" s="180">
        <v>29868</v>
      </c>
      <c r="I13" s="135"/>
      <c r="J13" s="135"/>
      <c r="K13" s="135"/>
      <c r="L13" s="135"/>
    </row>
    <row r="14">
      <c r="A14" s="15" t="s">
        <v>23</v>
      </c>
      <c r="B14" s="179">
        <v>0.13755158184319119</v>
      </c>
      <c r="C14" s="179">
        <v>10.107822691573856</v>
      </c>
      <c r="D14" s="179">
        <v>89.754625726582944</v>
      </c>
      <c r="E14" s="179">
        <v>99.999999999999986</v>
      </c>
      <c r="F14" s="179">
        <v>0.20369304343975558</v>
      </c>
      <c r="G14" s="180">
        <v>22583</v>
      </c>
      <c r="I14" s="135"/>
      <c r="J14" s="135"/>
      <c r="K14" s="135"/>
      <c r="L14" s="135"/>
    </row>
    <row r="15">
      <c r="A15" s="15" t="s">
        <v>24</v>
      </c>
      <c r="B15" s="179">
        <v>2.0565552699228791</v>
      </c>
      <c r="C15" s="179">
        <v>3.1950055086301874</v>
      </c>
      <c r="D15" s="179">
        <v>94.74843922144693</v>
      </c>
      <c r="E15" s="179">
        <v>100</v>
      </c>
      <c r="F15" s="179">
        <v>51.444365192582033</v>
      </c>
      <c r="G15" s="180">
        <v>5608</v>
      </c>
      <c r="I15" s="135"/>
      <c r="J15" s="135"/>
      <c r="K15" s="135"/>
      <c r="L15" s="135"/>
    </row>
    <row r="16">
      <c r="A16" s="15" t="s">
        <v>25</v>
      </c>
      <c r="B16" s="179">
        <v>0.42682241940918791</v>
      </c>
      <c r="C16" s="179">
        <v>7.9748399415927222</v>
      </c>
      <c r="D16" s="179">
        <v>91.598337638998089</v>
      </c>
      <c r="E16" s="179">
        <v>100</v>
      </c>
      <c r="F16" s="179">
        <v>0.25767421017252967</v>
      </c>
      <c r="G16" s="180">
        <v>8926</v>
      </c>
      <c r="I16" s="135"/>
      <c r="J16" s="135"/>
      <c r="K16" s="135"/>
      <c r="L16" s="135"/>
    </row>
    <row r="17">
      <c r="A17" s="15" t="s">
        <v>26</v>
      </c>
      <c r="B17" s="5"/>
      <c r="C17" s="5"/>
      <c r="D17" s="5"/>
      <c r="E17" s="5"/>
      <c r="F17" s="179">
        <v>100</v>
      </c>
      <c r="G17" s="180">
        <v>37259</v>
      </c>
      <c r="I17" s="135"/>
      <c r="J17" s="135"/>
      <c r="K17" s="135"/>
      <c r="L17" s="135"/>
    </row>
    <row r="18">
      <c r="A18" s="15" t="s">
        <v>27</v>
      </c>
      <c r="B18" s="179">
        <v>0.19925280199252801</v>
      </c>
      <c r="C18" s="179">
        <v>7.5342465753424657</v>
      </c>
      <c r="D18" s="179">
        <v>92.266500622665006</v>
      </c>
      <c r="E18" s="179">
        <v>100</v>
      </c>
      <c r="F18" s="179">
        <v>0</v>
      </c>
      <c r="G18" s="180">
        <v>8030</v>
      </c>
      <c r="I18" s="135"/>
      <c r="J18" s="135"/>
      <c r="K18" s="135"/>
      <c r="L18" s="135"/>
    </row>
    <row r="19">
      <c r="A19" s="15" t="s">
        <v>28</v>
      </c>
      <c r="B19" s="179">
        <v>0</v>
      </c>
      <c r="C19" s="179">
        <v>4.7978067169294034</v>
      </c>
      <c r="D19" s="179">
        <v>95.202193283070585</v>
      </c>
      <c r="E19" s="179">
        <v>99.999999999999986</v>
      </c>
      <c r="F19" s="179">
        <v>0</v>
      </c>
      <c r="G19" s="180">
        <v>1459</v>
      </c>
      <c r="I19" s="135"/>
      <c r="J19" s="135"/>
      <c r="K19" s="135"/>
      <c r="L19" s="135"/>
    </row>
    <row r="20">
      <c r="A20" s="15" t="s">
        <v>29</v>
      </c>
      <c r="B20" s="179">
        <v>0.24025627335824881</v>
      </c>
      <c r="C20" s="179">
        <v>7.3211425520555267</v>
      </c>
      <c r="D20" s="179">
        <v>92.438601174586225</v>
      </c>
      <c r="E20" s="179">
        <v>100</v>
      </c>
      <c r="F20" s="179">
        <v>0.0044489923032433156</v>
      </c>
      <c r="G20" s="180">
        <v>44954</v>
      </c>
      <c r="I20" s="135"/>
      <c r="J20" s="135"/>
      <c r="K20" s="135"/>
      <c r="L20" s="135"/>
    </row>
    <row r="21">
      <c r="A21" s="15" t="s">
        <v>30</v>
      </c>
      <c r="B21" s="179">
        <v>0.23491967262806909</v>
      </c>
      <c r="C21" s="179">
        <v>8.873901182176418</v>
      </c>
      <c r="D21" s="179">
        <v>90.891179145195508</v>
      </c>
      <c r="E21" s="179">
        <v>100</v>
      </c>
      <c r="F21" s="179">
        <v>0</v>
      </c>
      <c r="G21" s="180">
        <v>26392</v>
      </c>
      <c r="I21" s="135"/>
      <c r="J21" s="135"/>
      <c r="K21" s="135"/>
      <c r="L21" s="135"/>
    </row>
    <row r="22">
      <c r="A22" s="15" t="s">
        <v>31</v>
      </c>
      <c r="B22" s="179">
        <v>0.27968471904398678</v>
      </c>
      <c r="C22" s="179">
        <v>9.8398169336384438</v>
      </c>
      <c r="D22" s="179">
        <v>89.88049834731757</v>
      </c>
      <c r="E22" s="179">
        <v>100</v>
      </c>
      <c r="F22" s="179">
        <v>0.02541942043721403</v>
      </c>
      <c r="G22" s="180">
        <v>3934</v>
      </c>
      <c r="I22" s="135"/>
      <c r="J22" s="135"/>
      <c r="K22" s="135"/>
      <c r="L22" s="135"/>
    </row>
    <row r="23">
      <c r="A23" s="15" t="s">
        <v>32</v>
      </c>
      <c r="B23" s="179">
        <v>0.058784010749076257</v>
      </c>
      <c r="C23" s="179">
        <v>30.517299294591872</v>
      </c>
      <c r="D23" s="179">
        <v>69.423916694659056</v>
      </c>
      <c r="E23" s="179">
        <v>100</v>
      </c>
      <c r="F23" s="179">
        <v>0</v>
      </c>
      <c r="G23" s="180">
        <v>11908</v>
      </c>
      <c r="I23" s="135"/>
      <c r="J23" s="135"/>
      <c r="K23" s="135"/>
      <c r="L23" s="135"/>
    </row>
    <row r="24">
      <c r="A24" s="15" t="s">
        <v>33</v>
      </c>
      <c r="B24" s="179">
        <v>1.9777705132396208</v>
      </c>
      <c r="C24" s="179">
        <v>13.266862809196905</v>
      </c>
      <c r="D24" s="179">
        <v>84.755366677563472</v>
      </c>
      <c r="E24" s="179">
        <v>100</v>
      </c>
      <c r="F24" s="179">
        <v>0</v>
      </c>
      <c r="G24" s="180">
        <v>36708</v>
      </c>
      <c r="I24" s="135"/>
      <c r="J24" s="135"/>
      <c r="K24" s="135"/>
      <c r="L24" s="135"/>
    </row>
    <row r="25">
      <c r="A25" s="15" t="s">
        <v>34</v>
      </c>
      <c r="B25" s="179">
        <v>0.37170115227357209</v>
      </c>
      <c r="C25" s="179">
        <v>2.9240490645521002</v>
      </c>
      <c r="D25" s="179">
        <v>96.704249783174319</v>
      </c>
      <c r="E25" s="179">
        <v>99.999999999999986</v>
      </c>
      <c r="F25" s="179">
        <v>0</v>
      </c>
      <c r="G25" s="180">
        <v>8071</v>
      </c>
      <c r="I25" s="135"/>
      <c r="J25" s="135"/>
      <c r="K25" s="135"/>
      <c r="L25" s="135"/>
    </row>
    <row r="26">
      <c r="A26" s="19" t="s">
        <v>35</v>
      </c>
      <c r="B26" s="181">
        <v>0.82912791658844265</v>
      </c>
      <c r="C26" s="181">
        <v>9.776928443935093</v>
      </c>
      <c r="D26" s="181">
        <v>89.393943639476461</v>
      </c>
      <c r="E26" s="181">
        <v>100</v>
      </c>
      <c r="F26" s="181">
        <v>10.302559617163309</v>
      </c>
      <c r="G26" s="182">
        <v>397872</v>
      </c>
    </row>
    <row r="29">
      <c r="A29" s="183"/>
    </row>
  </sheetData>
  <mergeCells count="4">
    <mergeCell ref="A1:G1"/>
    <mergeCell ref="A3:A4"/>
    <mergeCell ref="G3:G4"/>
    <mergeCell ref="B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customWidth="1" min="3" max="3" width="24"/>
  </cols>
  <sheetData>
    <row ht="29.25" customHeight="1" r="1">
      <c r="A1" s="8" t="s">
        <v>262</v>
      </c>
      <c r="B1" s="8"/>
      <c r="C1" s="8"/>
      <c r="D1" s="8"/>
      <c r="E1" s="8"/>
    </row>
    <row ht="15.75" hidden="1" r="2"/>
    <row ht="57" customHeight="1" r="3">
      <c r="A3" s="184"/>
      <c r="B3" s="184"/>
      <c r="C3" s="184"/>
      <c r="D3" s="185" t="s">
        <v>263</v>
      </c>
      <c r="E3" s="185" t="s">
        <v>264</v>
      </c>
    </row>
    <row ht="15.75" r="4">
      <c r="A4" s="186" t="s">
        <v>208</v>
      </c>
      <c r="B4" s="186"/>
      <c r="C4" s="187" t="s">
        <v>265</v>
      </c>
      <c r="D4" s="188">
        <v>9.8793793781213903</v>
      </c>
      <c r="E4" s="188">
        <v>1.1197434266913699</v>
      </c>
    </row>
    <row ht="15.75" r="5">
      <c r="A5" s="189"/>
      <c r="B5" s="190" t="s">
        <v>151</v>
      </c>
      <c r="C5" s="190"/>
      <c r="D5" s="17">
        <v>0.776798316119791</v>
      </c>
      <c r="E5" s="17">
        <v>2.1892275095187301</v>
      </c>
    </row>
    <row ht="15.75" r="6">
      <c r="A6" s="74"/>
      <c r="B6" s="190" t="s">
        <v>148</v>
      </c>
      <c r="C6" s="190"/>
      <c r="D6" s="17">
        <v>1.36397250143792</v>
      </c>
      <c r="E6" s="17">
        <v>11.3279396708867</v>
      </c>
    </row>
    <row ht="15.75" customHeight="1" r="7">
      <c r="A7" s="15"/>
      <c r="B7" s="15"/>
      <c r="C7" s="112"/>
      <c r="D7" s="112"/>
      <c r="E7" s="78"/>
    </row>
    <row ht="15.75" r="8">
      <c r="A8" s="191" t="s">
        <v>266</v>
      </c>
      <c r="B8" s="191"/>
      <c r="C8" s="187" t="s">
        <v>267</v>
      </c>
      <c r="D8" s="188">
        <v>11.0825694529972</v>
      </c>
      <c r="E8" s="188">
        <v>2.8198432107857299</v>
      </c>
    </row>
    <row ht="15.75" r="9">
      <c r="A9" s="189"/>
      <c r="B9" s="190" t="s">
        <v>268</v>
      </c>
      <c r="C9" s="190"/>
      <c r="D9" s="17">
        <v>0.99411356724938205</v>
      </c>
      <c r="E9" s="17">
        <v>2.2430898106873398</v>
      </c>
    </row>
    <row ht="15.75" r="10">
      <c r="A10" s="192"/>
      <c r="B10" s="190" t="s">
        <v>269</v>
      </c>
      <c r="C10" s="190"/>
      <c r="D10" s="17">
        <v>0.69028024984073</v>
      </c>
      <c r="E10" s="17">
        <v>3.5259573179960602</v>
      </c>
    </row>
    <row ht="15.75" r="11">
      <c r="A11" s="192"/>
      <c r="B11" s="190" t="s">
        <v>270</v>
      </c>
      <c r="C11" s="190"/>
      <c r="D11" s="17">
        <v>0.79220064076892305</v>
      </c>
      <c r="E11" s="17">
        <v>6.6523807281118996</v>
      </c>
    </row>
    <row ht="15.75" customHeight="1" r="12">
      <c r="A12" s="74"/>
      <c r="B12" s="190" t="s">
        <v>271</v>
      </c>
      <c r="C12" s="190"/>
      <c r="D12" s="17">
        <v>3.14995078201903</v>
      </c>
      <c r="E12" s="17">
        <v>12.0989491304752</v>
      </c>
    </row>
    <row ht="15.75" r="13">
      <c r="A13" s="193"/>
      <c r="B13" s="193"/>
      <c r="C13" s="193"/>
      <c r="D13" s="193"/>
      <c r="E13" s="193"/>
    </row>
    <row ht="15.75" r="14">
      <c r="A14" s="191" t="s">
        <v>272</v>
      </c>
      <c r="B14" s="191"/>
      <c r="C14" s="187" t="s">
        <v>265</v>
      </c>
      <c r="D14" s="188">
        <v>9.5435820227769099</v>
      </c>
      <c r="E14" s="188">
        <v>0.78746490590887697</v>
      </c>
    </row>
    <row ht="15.75" r="15">
      <c r="A15" s="189"/>
      <c r="B15" s="190" t="s">
        <v>132</v>
      </c>
      <c r="C15" s="190"/>
      <c r="D15" s="17">
        <v>2.4728588661037398</v>
      </c>
      <c r="E15" s="17">
        <v>13.732692851087901</v>
      </c>
    </row>
    <row ht="15.75" r="16">
      <c r="A16" s="192"/>
      <c r="B16" s="190" t="s">
        <v>273</v>
      </c>
      <c r="C16" s="190"/>
      <c r="D16" s="17">
        <v>0.99441017925289699</v>
      </c>
      <c r="E16" s="17">
        <v>5.97947838592804</v>
      </c>
    </row>
    <row ht="15.75" r="17">
      <c r="A17" s="192"/>
      <c r="B17" s="190" t="s">
        <v>274</v>
      </c>
      <c r="C17" s="190"/>
      <c r="D17" s="17">
        <v>0.82298368995959903</v>
      </c>
      <c r="E17" s="17">
        <v>3.18506744848714</v>
      </c>
    </row>
    <row ht="15.75" r="18">
      <c r="A18" s="74"/>
      <c r="B18" s="194" t="s">
        <v>135</v>
      </c>
      <c r="C18" s="194"/>
      <c r="D18" s="17">
        <v>0.88910080215403597</v>
      </c>
      <c r="E18" s="17">
        <v>3.1318858161471601</v>
      </c>
    </row>
    <row ht="15.75" customHeight="1" r="19">
      <c r="A19" s="193" t="s">
        <v>275</v>
      </c>
      <c r="B19" s="193"/>
      <c r="C19" s="193"/>
      <c r="D19" s="193"/>
      <c r="E19" s="193"/>
    </row>
    <row ht="15.75" r="20">
      <c r="A20" s="191" t="s">
        <v>276</v>
      </c>
      <c r="B20" s="191"/>
      <c r="C20" s="187" t="s">
        <v>265</v>
      </c>
      <c r="D20" s="188">
        <v>12.004755453565201</v>
      </c>
      <c r="E20" s="188">
        <v>12.543388486875999</v>
      </c>
    </row>
    <row ht="15.75" r="21">
      <c r="A21" s="189"/>
      <c r="B21" s="190" t="s">
        <v>217</v>
      </c>
      <c r="C21" s="190"/>
      <c r="D21" s="17">
        <v>0.74439120273492099</v>
      </c>
      <c r="E21" s="17">
        <v>4.3262197136304001</v>
      </c>
    </row>
    <row ht="15.75" r="22">
      <c r="A22" s="192"/>
      <c r="B22" s="190" t="s">
        <v>216</v>
      </c>
      <c r="C22" s="190"/>
      <c r="D22" s="17">
        <v>1.12199259716225</v>
      </c>
      <c r="E22" s="17">
        <v>4.3420225521314304</v>
      </c>
    </row>
    <row ht="15.75" r="23">
      <c r="A23" s="192"/>
      <c r="B23" s="190" t="s">
        <v>218</v>
      </c>
      <c r="C23" s="190"/>
      <c r="D23" s="17">
        <v>0.91827364554637303</v>
      </c>
      <c r="E23" s="17">
        <v>4.9058932428262896</v>
      </c>
    </row>
    <row ht="15.75" r="24">
      <c r="A24" s="192"/>
      <c r="B24" s="190" t="s">
        <v>219</v>
      </c>
      <c r="C24" s="190"/>
      <c r="D24" s="17">
        <v>0.88095238095238104</v>
      </c>
      <c r="E24" s="17">
        <v>5.0584586017656896</v>
      </c>
    </row>
    <row ht="15.75" r="25">
      <c r="A25" s="195"/>
      <c r="B25" s="196" t="s">
        <v>220</v>
      </c>
      <c r="C25" s="196"/>
      <c r="D25" s="17">
        <v>1.0238907849829399</v>
      </c>
      <c r="E25" s="17">
        <v>7.5342465753424701</v>
      </c>
    </row>
    <row ht="15.75" customHeight="1" r="26"/>
  </sheetData>
  <mergeCells count="27">
    <mergeCell ref="A1:E1"/>
    <mergeCell ref="A3:C3"/>
    <mergeCell ref="A4:B4"/>
    <mergeCell ref="A5:A6"/>
    <mergeCell ref="B5:C5"/>
    <mergeCell ref="B6:C6"/>
    <mergeCell ref="A8:B8"/>
    <mergeCell ref="A9:A12"/>
    <mergeCell ref="B9:C9"/>
    <mergeCell ref="B10:C10"/>
    <mergeCell ref="B11:C11"/>
    <mergeCell ref="B12:C12"/>
    <mergeCell ref="A13:E13"/>
    <mergeCell ref="A14:B14"/>
    <mergeCell ref="A15:A18"/>
    <mergeCell ref="B15:C15"/>
    <mergeCell ref="B16:C16"/>
    <mergeCell ref="B17:C17"/>
    <mergeCell ref="B18:C18"/>
    <mergeCell ref="A19:E19"/>
    <mergeCell ref="A20:B20"/>
    <mergeCell ref="A21:A25"/>
    <mergeCell ref="B21:C21"/>
    <mergeCell ref="B22:C22"/>
    <mergeCell ref="B23:C23"/>
    <mergeCell ref="B24:C24"/>
    <mergeCell ref="B25:C25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customWidth="1" min="1" max="1" width="20.140625"/>
    <col bestFit="1" customWidth="1" min="2" max="2" width="11.42578125"/>
    <col customWidth="1" min="3" max="3" width="16.140625"/>
    <col customWidth="1" min="4" max="4" width="14.42578125"/>
  </cols>
  <sheetData>
    <row ht="34.5" customHeight="1" r="1">
      <c r="A1" s="8" t="s">
        <v>277</v>
      </c>
      <c r="B1" s="8"/>
      <c r="C1" s="8"/>
      <c r="D1" s="8"/>
    </row>
    <row ht="48" customHeight="1" r="3">
      <c r="A3" s="9" t="s">
        <v>278</v>
      </c>
      <c r="B3" s="24" t="s">
        <v>279</v>
      </c>
      <c r="C3" s="24"/>
      <c r="D3" s="164" t="s">
        <v>130</v>
      </c>
    </row>
    <row r="4">
      <c r="A4" s="11"/>
      <c r="B4" s="74" t="s">
        <v>280</v>
      </c>
      <c r="C4" s="74" t="s">
        <v>281</v>
      </c>
      <c r="D4" s="165"/>
      <c r="G4" s="197"/>
    </row>
    <row r="5">
      <c r="A5" s="15" t="s">
        <v>258</v>
      </c>
      <c r="B5" s="17">
        <v>0.69398370531567632</v>
      </c>
      <c r="C5" s="17">
        <v>1.1313671990406842</v>
      </c>
      <c r="D5" s="17">
        <v>0.76409026460420792</v>
      </c>
      <c r="G5" s="197"/>
    </row>
    <row r="6">
      <c r="A6" s="15" t="s">
        <v>259</v>
      </c>
      <c r="B6" s="17">
        <v>9.8799792999124225</v>
      </c>
      <c r="C6" s="17">
        <v>8.9466641177595108</v>
      </c>
      <c r="D6" s="17">
        <v>9.7303817108602217</v>
      </c>
      <c r="G6" s="197"/>
    </row>
    <row r="7">
      <c r="A7" s="15" t="s">
        <v>260</v>
      </c>
      <c r="B7" s="17">
        <v>89.426036994771891</v>
      </c>
      <c r="C7" s="17">
        <v>89.921968683199808</v>
      </c>
      <c r="D7" s="17">
        <v>89.505528024535579</v>
      </c>
      <c r="G7" s="197"/>
    </row>
    <row r="8">
      <c r="A8" s="198" t="s">
        <v>35</v>
      </c>
      <c r="B8" s="21">
        <v>100</v>
      </c>
      <c r="C8" s="21">
        <v>100</v>
      </c>
      <c r="D8" s="21">
        <v>100</v>
      </c>
      <c r="G8" s="197"/>
    </row>
    <row r="14">
      <c r="C14" s="135"/>
      <c r="D14" s="135"/>
      <c r="E14" s="135"/>
      <c r="F14" s="135"/>
    </row>
    <row r="15">
      <c r="C15" s="135"/>
      <c r="D15" s="135"/>
      <c r="E15" s="135"/>
      <c r="F15" s="135"/>
    </row>
    <row r="16">
      <c r="C16" s="135"/>
      <c r="D16" s="135"/>
      <c r="E16" s="135"/>
      <c r="F16" s="135"/>
    </row>
    <row r="17">
      <c r="C17" s="135"/>
      <c r="D17" s="135"/>
      <c r="E17" s="135"/>
      <c r="F17" s="135"/>
    </row>
  </sheetData>
  <mergeCells count="4">
    <mergeCell ref="A1:D1"/>
    <mergeCell ref="A3:A4"/>
    <mergeCell ref="D3:D4"/>
    <mergeCell ref="B3:C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21.140625"/>
    <col bestFit="1" customWidth="1" min="2" max="2" width="9.28515625"/>
    <col bestFit="1" customWidth="1" min="3" max="5" width="9.42578125"/>
    <col bestFit="1" customWidth="1" min="6" max="6" width="10.42578125"/>
    <col customWidth="1" min="7" max="7" width="13"/>
  </cols>
  <sheetData>
    <row ht="32.25" customHeight="1" r="1">
      <c r="A1" s="8" t="s">
        <v>282</v>
      </c>
      <c r="B1" s="8"/>
      <c r="C1" s="8"/>
      <c r="D1" s="8"/>
      <c r="E1" s="8"/>
      <c r="F1" s="8"/>
      <c r="G1" s="8"/>
    </row>
    <row ht="35.25" customHeight="1" r="3">
      <c r="A3" s="23" t="s">
        <v>9</v>
      </c>
      <c r="B3" s="23" t="s">
        <v>283</v>
      </c>
      <c r="C3" s="98" t="s">
        <v>284</v>
      </c>
      <c r="D3" s="98"/>
      <c r="E3" s="98"/>
      <c r="F3" s="98"/>
      <c r="G3" s="23" t="s">
        <v>285</v>
      </c>
    </row>
    <row r="4">
      <c r="A4" s="31"/>
      <c r="B4" s="31"/>
      <c r="C4" s="199" t="s">
        <v>286</v>
      </c>
      <c r="D4" s="199" t="s">
        <v>287</v>
      </c>
      <c r="E4" s="57" t="s">
        <v>288</v>
      </c>
      <c r="F4" s="57" t="s">
        <v>35</v>
      </c>
      <c r="G4" s="31"/>
    </row>
    <row r="5">
      <c r="A5" s="15" t="s">
        <v>14</v>
      </c>
      <c r="B5" s="17">
        <v>4</v>
      </c>
      <c r="C5" s="17">
        <v>49.664250286150327</v>
      </c>
      <c r="D5" s="17">
        <v>37.657382678367036</v>
      </c>
      <c r="E5" s="17">
        <v>12.430370087752767</v>
      </c>
      <c r="F5" s="17">
        <v>100</v>
      </c>
      <c r="G5" s="17">
        <v>0.24799694772987407</v>
      </c>
    </row>
    <row r="6">
      <c r="A6" s="15" t="s">
        <v>15</v>
      </c>
      <c r="B6" s="17">
        <v>5.5</v>
      </c>
      <c r="C6" s="17">
        <v>18.900804289544233</v>
      </c>
      <c r="D6" s="17">
        <v>47.989276139410187</v>
      </c>
      <c r="E6" s="17">
        <v>32.975871313672926</v>
      </c>
      <c r="F6" s="17">
        <v>100</v>
      </c>
      <c r="G6" s="17">
        <v>0.13404825737265416</v>
      </c>
      <c r="I6" s="135"/>
      <c r="J6" s="135"/>
      <c r="K6" s="135"/>
    </row>
    <row r="7">
      <c r="A7" s="15" t="s">
        <v>16</v>
      </c>
      <c r="B7" s="17">
        <v>5.2000000000000002</v>
      </c>
      <c r="C7" s="17">
        <v>34.184101033565142</v>
      </c>
      <c r="D7" s="17">
        <v>34.295837805254571</v>
      </c>
      <c r="E7" s="17">
        <v>30.733493097313907</v>
      </c>
      <c r="F7" s="17">
        <v>100</v>
      </c>
      <c r="G7" s="17">
        <v>0.78656806386638634</v>
      </c>
      <c r="I7" s="135"/>
      <c r="J7" s="135"/>
      <c r="K7" s="135"/>
    </row>
    <row r="8">
      <c r="A8" s="15" t="s">
        <v>17</v>
      </c>
      <c r="B8" s="17">
        <v>4.2999999999999998</v>
      </c>
      <c r="C8" s="17">
        <v>33.294437961882537</v>
      </c>
      <c r="D8" s="17">
        <v>52.236483858420847</v>
      </c>
      <c r="E8" s="17">
        <v>12.913263321664722</v>
      </c>
      <c r="F8" s="17">
        <v>100</v>
      </c>
      <c r="G8" s="17">
        <v>1.5558148580318942</v>
      </c>
      <c r="I8" s="135"/>
      <c r="J8" s="135"/>
      <c r="K8" s="135"/>
    </row>
    <row r="9">
      <c r="A9" s="15" t="s">
        <v>18</v>
      </c>
      <c r="B9" s="17">
        <v>3.7999999999999998</v>
      </c>
      <c r="C9" s="17">
        <v>50.180133813690176</v>
      </c>
      <c r="D9" s="17">
        <v>43.721049922799793</v>
      </c>
      <c r="E9" s="17">
        <v>5.3525476067936184</v>
      </c>
      <c r="F9" s="17">
        <v>100</v>
      </c>
      <c r="G9" s="17">
        <v>0.74626865671641784</v>
      </c>
      <c r="I9" s="135"/>
      <c r="J9" s="135"/>
      <c r="K9" s="135"/>
    </row>
    <row r="10">
      <c r="A10" s="15" t="s">
        <v>19</v>
      </c>
      <c r="B10" s="17">
        <v>4.7000000000000002</v>
      </c>
      <c r="C10" s="17">
        <v>38.12821712681329</v>
      </c>
      <c r="D10" s="17">
        <v>39.510216814849471</v>
      </c>
      <c r="E10" s="17">
        <v>21.553579784744969</v>
      </c>
      <c r="F10" s="17">
        <v>100</v>
      </c>
      <c r="G10" s="17">
        <v>0.80798627359226338</v>
      </c>
      <c r="I10" s="135"/>
      <c r="J10" s="135"/>
      <c r="K10" s="135"/>
    </row>
    <row r="11">
      <c r="A11" s="15" t="s">
        <v>20</v>
      </c>
      <c r="B11" s="17">
        <v>5.0999999999999996</v>
      </c>
      <c r="C11" s="17">
        <v>25.372176591375773</v>
      </c>
      <c r="D11" s="17">
        <v>49.653490759753595</v>
      </c>
      <c r="E11" s="17">
        <v>24.79466119096509</v>
      </c>
      <c r="F11" s="17">
        <v>100</v>
      </c>
      <c r="G11" s="17">
        <v>0.17967145790554415</v>
      </c>
      <c r="I11" s="135"/>
      <c r="J11" s="135"/>
      <c r="K11" s="135"/>
    </row>
    <row r="12">
      <c r="A12" s="15" t="s">
        <v>21</v>
      </c>
      <c r="B12" s="17">
        <v>5.2999999999999998</v>
      </c>
      <c r="C12" s="17">
        <v>21.071600192215282</v>
      </c>
      <c r="D12" s="17">
        <v>31.36713118692936</v>
      </c>
      <c r="E12" s="17">
        <v>37.457952907256129</v>
      </c>
      <c r="F12" s="17">
        <v>100</v>
      </c>
      <c r="G12" s="17">
        <v>10.103315713599232</v>
      </c>
      <c r="I12" s="135"/>
      <c r="J12" s="135"/>
      <c r="K12" s="135"/>
    </row>
    <row r="13">
      <c r="A13" s="15" t="s">
        <v>22</v>
      </c>
      <c r="B13" s="17">
        <v>4.7000000000000002</v>
      </c>
      <c r="C13" s="17">
        <v>40.166733627963033</v>
      </c>
      <c r="D13" s="17">
        <v>37.190304004285522</v>
      </c>
      <c r="E13" s="17">
        <v>21.896343913218161</v>
      </c>
      <c r="F13" s="17">
        <v>100</v>
      </c>
      <c r="G13" s="17">
        <v>0.7466184545332798</v>
      </c>
      <c r="I13" s="135"/>
      <c r="J13" s="135"/>
      <c r="K13" s="135"/>
    </row>
    <row r="14">
      <c r="A14" s="15" t="s">
        <v>23</v>
      </c>
      <c r="B14" s="17">
        <v>5.0999999999999996</v>
      </c>
      <c r="C14" s="17">
        <v>32.34734092016118</v>
      </c>
      <c r="D14" s="17">
        <v>38.70167825355356</v>
      </c>
      <c r="E14" s="17">
        <v>28.277908161006067</v>
      </c>
      <c r="F14" s="17">
        <v>100</v>
      </c>
      <c r="G14" s="17">
        <v>0.67307266527919229</v>
      </c>
      <c r="I14" s="135"/>
      <c r="J14" s="135"/>
      <c r="K14" s="135"/>
    </row>
    <row r="15">
      <c r="A15" s="15" t="s">
        <v>24</v>
      </c>
      <c r="B15" s="17">
        <v>6.2000000000000002</v>
      </c>
      <c r="C15" s="17">
        <v>7.5071326676176886</v>
      </c>
      <c r="D15" s="17">
        <v>46.665477888730386</v>
      </c>
      <c r="E15" s="17">
        <v>45.02496433666191</v>
      </c>
      <c r="F15" s="17">
        <v>100</v>
      </c>
      <c r="G15" s="17">
        <v>0.80242510699001424</v>
      </c>
      <c r="I15" s="135"/>
      <c r="J15" s="135"/>
      <c r="K15" s="135"/>
    </row>
    <row r="16">
      <c r="A16" s="15" t="s">
        <v>25</v>
      </c>
      <c r="B16" s="17">
        <v>5.5</v>
      </c>
      <c r="C16" s="17">
        <v>20.625140040331615</v>
      </c>
      <c r="D16" s="17">
        <v>45.473896482186873</v>
      </c>
      <c r="E16" s="17">
        <v>33.486444095899621</v>
      </c>
      <c r="F16" s="17">
        <v>100</v>
      </c>
      <c r="G16" s="17">
        <v>0.41451938158189561</v>
      </c>
      <c r="I16" s="135"/>
      <c r="J16" s="135"/>
      <c r="K16" s="135"/>
    </row>
    <row r="17">
      <c r="A17" s="15" t="s">
        <v>26</v>
      </c>
      <c r="B17" s="17">
        <v>4.5999999999999996</v>
      </c>
      <c r="C17" s="17">
        <v>21.347862261467029</v>
      </c>
      <c r="D17" s="17">
        <v>45.782227112912317</v>
      </c>
      <c r="E17" s="17">
        <v>22.357014412625137</v>
      </c>
      <c r="F17" s="17">
        <v>100</v>
      </c>
      <c r="G17" s="17">
        <v>10.512896212995518</v>
      </c>
      <c r="I17" s="135"/>
      <c r="J17" s="135"/>
      <c r="K17" s="135"/>
    </row>
    <row r="18">
      <c r="A18" s="15" t="s">
        <v>27</v>
      </c>
      <c r="B18" s="17">
        <v>6.2999999999999998</v>
      </c>
      <c r="C18" s="17">
        <v>3.3374844333748448</v>
      </c>
      <c r="D18" s="17">
        <v>51.942714819427152</v>
      </c>
      <c r="E18" s="17">
        <v>44.009962640099623</v>
      </c>
      <c r="F18" s="17">
        <v>100</v>
      </c>
      <c r="G18" s="17">
        <v>0.70983810709838113</v>
      </c>
      <c r="I18" s="135"/>
      <c r="J18" s="135"/>
      <c r="K18" s="135"/>
    </row>
    <row r="19">
      <c r="A19" s="15" t="s">
        <v>28</v>
      </c>
      <c r="B19" s="17">
        <v>5.9000000000000004</v>
      </c>
      <c r="C19" s="17">
        <v>6.4427690198766276</v>
      </c>
      <c r="D19" s="17">
        <v>58.670322138450992</v>
      </c>
      <c r="E19" s="17">
        <v>34.064427690198769</v>
      </c>
      <c r="F19" s="17">
        <v>100</v>
      </c>
      <c r="G19" s="17">
        <v>0.822481151473612</v>
      </c>
      <c r="I19" s="135"/>
      <c r="J19" s="135"/>
      <c r="K19" s="135"/>
    </row>
    <row r="20">
      <c r="A20" s="15" t="s">
        <v>29</v>
      </c>
      <c r="B20" s="17">
        <v>6.7999999999999998</v>
      </c>
      <c r="C20" s="17">
        <v>6.2797526360279399</v>
      </c>
      <c r="D20" s="17">
        <v>24.769764648307159</v>
      </c>
      <c r="E20" s="17">
        <v>66.374516172087013</v>
      </c>
      <c r="F20" s="17">
        <v>100</v>
      </c>
      <c r="G20" s="17">
        <v>2.5759665435778798</v>
      </c>
      <c r="I20" s="135"/>
      <c r="J20" s="135"/>
      <c r="K20" s="135"/>
    </row>
    <row r="21">
      <c r="A21" s="15" t="s">
        <v>30</v>
      </c>
      <c r="B21" s="17">
        <v>6.4000000000000004</v>
      </c>
      <c r="C21" s="17">
        <v>3.1373143376780841</v>
      </c>
      <c r="D21" s="17">
        <v>48.662473476811151</v>
      </c>
      <c r="E21" s="17">
        <v>47.851621703546535</v>
      </c>
      <c r="F21" s="17">
        <v>100</v>
      </c>
      <c r="G21" s="17">
        <v>0.34859048196423159</v>
      </c>
      <c r="I21" s="135"/>
      <c r="J21" s="135"/>
      <c r="K21" s="135"/>
    </row>
    <row r="22">
      <c r="A22" s="15" t="s">
        <v>31</v>
      </c>
      <c r="B22" s="17">
        <v>7</v>
      </c>
      <c r="C22" s="17">
        <v>1.9318759532282663</v>
      </c>
      <c r="D22" s="17">
        <v>33.985765124555165</v>
      </c>
      <c r="E22" s="17">
        <v>63.57397051347229</v>
      </c>
      <c r="F22" s="17">
        <v>100</v>
      </c>
      <c r="G22" s="17">
        <v>0.5083884087442806</v>
      </c>
      <c r="I22" s="135"/>
      <c r="J22" s="135"/>
      <c r="K22" s="135"/>
    </row>
    <row r="23">
      <c r="A23" s="15" t="s">
        <v>32</v>
      </c>
      <c r="B23" s="17">
        <v>7</v>
      </c>
      <c r="C23" s="17">
        <v>5.6096741686261336</v>
      </c>
      <c r="D23" s="17">
        <v>32.851864292912332</v>
      </c>
      <c r="E23" s="17">
        <v>61.303325495465231</v>
      </c>
      <c r="F23" s="17">
        <v>100</v>
      </c>
      <c r="G23" s="17">
        <v>0.23513604299630503</v>
      </c>
      <c r="I23" s="135"/>
      <c r="J23" s="135"/>
      <c r="K23" s="135"/>
    </row>
    <row r="24">
      <c r="A24" s="15" t="s">
        <v>33</v>
      </c>
      <c r="B24" s="17">
        <v>6.0999999999999996</v>
      </c>
      <c r="C24" s="17">
        <v>10.673422687152664</v>
      </c>
      <c r="D24" s="17">
        <v>38.269587011005775</v>
      </c>
      <c r="E24" s="17">
        <v>46.883513130652723</v>
      </c>
      <c r="F24" s="17">
        <v>100</v>
      </c>
      <c r="G24" s="17">
        <v>4.1734771711888419</v>
      </c>
      <c r="I24" s="135"/>
      <c r="J24" s="135"/>
      <c r="K24" s="135"/>
    </row>
    <row r="25">
      <c r="A25" s="15" t="s">
        <v>34</v>
      </c>
      <c r="B25" s="17">
        <v>7.4000000000000004</v>
      </c>
      <c r="C25" s="17">
        <v>4.2745632511460778</v>
      </c>
      <c r="D25" s="17">
        <v>21.595836947094536</v>
      </c>
      <c r="E25" s="17">
        <v>73.81984884153141</v>
      </c>
      <c r="F25" s="17">
        <v>100</v>
      </c>
      <c r="G25" s="17">
        <v>0.30975096022797671</v>
      </c>
      <c r="I25" s="135"/>
      <c r="J25" s="135"/>
      <c r="K25" s="135"/>
    </row>
    <row r="26">
      <c r="A26" s="19" t="s">
        <v>35</v>
      </c>
      <c r="B26" s="21">
        <v>5.5</v>
      </c>
      <c r="C26" s="21">
        <v>23.766940121446094</v>
      </c>
      <c r="D26" s="21">
        <v>37.879519041299716</v>
      </c>
      <c r="E26" s="21">
        <v>36.060843688422409</v>
      </c>
      <c r="F26" s="21">
        <v>100</v>
      </c>
      <c r="G26" s="21">
        <v>2.2926971488317851</v>
      </c>
      <c r="I26" s="135"/>
      <c r="J26" s="135"/>
      <c r="K26" s="135"/>
    </row>
    <row r="27">
      <c r="I27" s="135"/>
      <c r="J27" s="135"/>
      <c r="K27" s="135"/>
    </row>
  </sheetData>
  <mergeCells count="5">
    <mergeCell ref="A1:G1"/>
    <mergeCell ref="A3:A4"/>
    <mergeCell ref="B3:B4"/>
    <mergeCell ref="G3:G4"/>
    <mergeCell ref="C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customWidth="1" min="1" max="1" width="23.42578125"/>
    <col bestFit="1" customWidth="1" min="3" max="3" width="9.42578125"/>
  </cols>
  <sheetData>
    <row ht="28.5" customHeight="1" r="1">
      <c r="A1" s="8" t="s">
        <v>289</v>
      </c>
      <c r="B1" s="8"/>
      <c r="C1" s="8"/>
      <c r="D1" s="8"/>
    </row>
    <row r="3">
      <c r="A3" s="164" t="s">
        <v>279</v>
      </c>
      <c r="B3" s="24" t="s">
        <v>290</v>
      </c>
      <c r="C3" s="24"/>
      <c r="D3" s="24"/>
    </row>
    <row r="4">
      <c r="A4" s="165"/>
      <c r="B4" s="58">
        <v>2018</v>
      </c>
      <c r="C4" s="58">
        <v>2019</v>
      </c>
      <c r="D4" s="58">
        <v>2020</v>
      </c>
    </row>
    <row r="5">
      <c r="A5" s="15" t="s">
        <v>291</v>
      </c>
      <c r="B5" s="79">
        <v>5.6115227427305721</v>
      </c>
      <c r="C5" s="79">
        <v>5.6595669016320569</v>
      </c>
      <c r="D5" s="79">
        <v>5.6570481385444236</v>
      </c>
      <c r="E5" s="135"/>
    </row>
    <row r="6">
      <c r="A6" s="15" t="s">
        <v>292</v>
      </c>
      <c r="B6" s="79">
        <v>5.5738315152480293</v>
      </c>
      <c r="C6" s="79">
        <v>5.6502169098131096</v>
      </c>
      <c r="D6" s="79">
        <v>5.5517724288840267</v>
      </c>
      <c r="E6" s="135"/>
    </row>
    <row r="7">
      <c r="A7" s="15" t="s">
        <v>261</v>
      </c>
      <c r="B7" s="79">
        <v>4.1637426900584797</v>
      </c>
      <c r="C7" s="79">
        <v>4.9336063475812644</v>
      </c>
      <c r="D7" s="79">
        <v>5.1254830240995837</v>
      </c>
      <c r="E7" s="135"/>
    </row>
    <row r="8">
      <c r="A8" s="19" t="s">
        <v>35</v>
      </c>
      <c r="B8" s="132">
        <v>4.9354144785377594</v>
      </c>
      <c r="C8" s="132">
        <v>5.6218074252260308</v>
      </c>
      <c r="D8" s="132">
        <v>5.5952231511254018</v>
      </c>
      <c r="E8" s="135"/>
    </row>
    <row r="13">
      <c r="E13" s="200"/>
    </row>
    <row r="14">
      <c r="E14" s="200"/>
    </row>
    <row r="15">
      <c r="C15" s="135"/>
      <c r="D15" s="135"/>
      <c r="E15" s="200"/>
    </row>
    <row r="16">
      <c r="C16" s="135"/>
      <c r="D16" s="135"/>
      <c r="E16" s="200"/>
    </row>
    <row r="17">
      <c r="C17" s="135"/>
      <c r="D17" s="135"/>
      <c r="E17" s="135"/>
    </row>
    <row r="18">
      <c r="C18" s="135"/>
      <c r="D18" s="135"/>
      <c r="E18" s="135"/>
    </row>
  </sheetData>
  <mergeCells count="3">
    <mergeCell ref="A1:D1"/>
    <mergeCell ref="A3:A4"/>
    <mergeCell ref="B3:D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customWidth="1" min="1" max="1" width="20.85546875"/>
    <col bestFit="1" customWidth="1" min="6" max="6" width="13.7109375"/>
    <col bestFit="1" customWidth="1" min="7" max="7" width="14.28515625"/>
    <col bestFit="1" customWidth="1" min="8" max="8" width="20.42578125"/>
  </cols>
  <sheetData>
    <row ht="32.25" customHeight="1" r="1">
      <c r="A1" s="8" t="s">
        <v>293</v>
      </c>
      <c r="B1" s="8"/>
      <c r="C1" s="8"/>
      <c r="D1" s="8"/>
    </row>
    <row ht="16.5" customHeight="1" r="3">
      <c r="A3" s="9" t="s">
        <v>9</v>
      </c>
      <c r="B3" s="65" t="s">
        <v>294</v>
      </c>
      <c r="C3" s="65"/>
      <c r="D3" s="65"/>
    </row>
    <row ht="15.75" customHeight="1" r="4">
      <c r="A4" s="10"/>
      <c r="B4" s="107">
        <v>2020</v>
      </c>
      <c r="C4" s="107">
        <v>2019</v>
      </c>
      <c r="D4" s="107">
        <v>2018</v>
      </c>
      <c r="W4" s="135"/>
    </row>
    <row r="5">
      <c r="A5" s="11"/>
      <c r="B5" s="57"/>
      <c r="C5" s="57"/>
      <c r="D5" s="57"/>
      <c r="W5" s="135"/>
    </row>
    <row r="6">
      <c r="A6" s="15" t="s">
        <v>14</v>
      </c>
      <c r="B6" s="17">
        <v>4</v>
      </c>
      <c r="C6" s="17">
        <v>4.025109370979008</v>
      </c>
      <c r="D6" s="17">
        <v>3.9706416788399186</v>
      </c>
      <c r="W6" s="135"/>
    </row>
    <row r="7">
      <c r="A7" s="15" t="s">
        <v>15</v>
      </c>
      <c r="B7" s="17">
        <v>5.5</v>
      </c>
      <c r="C7" s="17">
        <v>5.4716049382716045</v>
      </c>
      <c r="D7" s="17">
        <v>5.1871412169919635</v>
      </c>
      <c r="W7" s="135"/>
    </row>
    <row r="8">
      <c r="A8" s="15" t="s">
        <v>16</v>
      </c>
      <c r="B8" s="17">
        <v>5.2000000000000002</v>
      </c>
      <c r="C8" s="17">
        <v>5.226426359710632</v>
      </c>
      <c r="D8" s="17">
        <v>5.0938170547564177</v>
      </c>
      <c r="W8" s="135"/>
    </row>
    <row r="9">
      <c r="A9" s="15" t="s">
        <v>17</v>
      </c>
      <c r="B9" s="17">
        <v>4.4000000000000004</v>
      </c>
      <c r="C9" s="17">
        <v>4.3748055987558319</v>
      </c>
      <c r="D9" s="17">
        <v>4.233928900349972</v>
      </c>
      <c r="W9" s="135"/>
    </row>
    <row r="10">
      <c r="A10" s="15" t="s">
        <v>18</v>
      </c>
      <c r="B10" s="17">
        <v>3.8999999999999999</v>
      </c>
      <c r="C10" s="17">
        <v>4.0964646464646464</v>
      </c>
      <c r="D10" s="17">
        <v>4.0752068187515667</v>
      </c>
      <c r="W10" s="135"/>
    </row>
    <row r="11">
      <c r="A11" s="15" t="s">
        <v>19</v>
      </c>
      <c r="B11" s="17">
        <v>4.7000000000000002</v>
      </c>
      <c r="C11" s="17">
        <v>4.7506367569889836</v>
      </c>
      <c r="D11" s="17">
        <v>4.6244232276038186</v>
      </c>
      <c r="W11" s="135"/>
    </row>
    <row r="12">
      <c r="A12" s="15" t="s">
        <v>20</v>
      </c>
      <c r="B12" s="17">
        <v>5.0999999999999996</v>
      </c>
      <c r="C12" s="17">
        <v>5.2399492707672799</v>
      </c>
      <c r="D12" s="17">
        <v>5.2801522967329895</v>
      </c>
      <c r="W12" s="135"/>
    </row>
    <row r="13">
      <c r="A13" s="15" t="s">
        <v>21</v>
      </c>
      <c r="B13" s="17">
        <v>5.9000000000000004</v>
      </c>
      <c r="C13" s="17">
        <v>5.8308014667365109</v>
      </c>
      <c r="D13" s="17">
        <v>6.0359852839733268</v>
      </c>
      <c r="W13" s="135"/>
    </row>
    <row r="14">
      <c r="A14" s="15" t="s">
        <v>22</v>
      </c>
      <c r="B14" s="17">
        <v>4.7000000000000002</v>
      </c>
      <c r="C14" s="17">
        <v>4.8028164464972063</v>
      </c>
      <c r="D14" s="17">
        <v>4.7663433020266934</v>
      </c>
      <c r="W14" s="135"/>
    </row>
    <row r="15">
      <c r="A15" s="15" t="s">
        <v>23</v>
      </c>
      <c r="B15" s="17">
        <v>5.0999999999999996</v>
      </c>
      <c r="C15" s="17">
        <v>5.2398993131106275</v>
      </c>
      <c r="D15" s="17">
        <v>5.138102295029439</v>
      </c>
      <c r="W15" s="135"/>
    </row>
    <row r="16">
      <c r="A16" s="15" t="s">
        <v>24</v>
      </c>
      <c r="B16" s="17">
        <v>6.2000000000000002</v>
      </c>
      <c r="C16" s="17">
        <v>6.2887064343163539</v>
      </c>
      <c r="D16" s="17">
        <v>6.2638774501729531</v>
      </c>
    </row>
    <row r="17">
      <c r="A17" s="15" t="s">
        <v>25</v>
      </c>
      <c r="B17" s="17">
        <v>5.5</v>
      </c>
      <c r="C17" s="17">
        <v>5.3997852925389154</v>
      </c>
      <c r="D17" s="17">
        <v>5.3325259864769405</v>
      </c>
      <c r="W17" s="135"/>
    </row>
    <row r="18">
      <c r="A18" s="15" t="s">
        <v>26</v>
      </c>
      <c r="B18" s="17">
        <v>5.0999999999999996</v>
      </c>
      <c r="C18" s="17">
        <v>4.9586943809473176</v>
      </c>
      <c r="D18" s="17"/>
      <c r="W18" s="135"/>
    </row>
    <row r="19">
      <c r="A19" s="15" t="s">
        <v>27</v>
      </c>
      <c r="B19" s="17">
        <v>6.2999999999999998</v>
      </c>
      <c r="C19" s="17">
        <v>6.4949963387844765</v>
      </c>
      <c r="D19" s="17">
        <v>6.4299965600275195</v>
      </c>
      <c r="W19" s="135"/>
    </row>
    <row r="20">
      <c r="A20" s="15" t="s">
        <v>28</v>
      </c>
      <c r="B20" s="17">
        <v>6</v>
      </c>
      <c r="C20" s="17">
        <v>6.2728372655777376</v>
      </c>
      <c r="D20" s="17">
        <v>6.2573616018845701</v>
      </c>
      <c r="W20" s="135"/>
    </row>
    <row r="21">
      <c r="A21" s="15" t="s">
        <v>29</v>
      </c>
      <c r="B21" s="17">
        <v>7</v>
      </c>
      <c r="C21" s="17">
        <v>6.9869187986651839</v>
      </c>
      <c r="D21" s="17">
        <v>6.2203823511056564</v>
      </c>
      <c r="W21" s="135"/>
    </row>
    <row r="22">
      <c r="A22" s="15" t="s">
        <v>30</v>
      </c>
      <c r="B22" s="17">
        <v>6.5</v>
      </c>
      <c r="C22" s="17">
        <v>6.4477345571095572</v>
      </c>
      <c r="D22" s="17">
        <v>6.379004606379663</v>
      </c>
      <c r="W22" s="135"/>
    </row>
    <row r="23">
      <c r="A23" s="15" t="s">
        <v>31</v>
      </c>
      <c r="B23" s="17">
        <v>7</v>
      </c>
      <c r="C23" s="17">
        <v>7.1566042710255733</v>
      </c>
      <c r="D23" s="17">
        <v>7.0140597539543057</v>
      </c>
      <c r="W23" s="135"/>
    </row>
    <row r="24">
      <c r="A24" s="15" t="s">
        <v>32</v>
      </c>
      <c r="B24" s="17">
        <v>7</v>
      </c>
      <c r="C24" s="17">
        <v>7.2280326440060216</v>
      </c>
      <c r="D24" s="17">
        <v>6.9591851170686851</v>
      </c>
      <c r="W24" s="135"/>
    </row>
    <row r="25">
      <c r="A25" s="15" t="s">
        <v>33</v>
      </c>
      <c r="B25" s="17">
        <v>6.4000000000000004</v>
      </c>
      <c r="C25" s="17">
        <v>6.3239358761746818</v>
      </c>
      <c r="D25" s="17">
        <v>5.9815009775906152</v>
      </c>
      <c r="W25" s="135"/>
    </row>
    <row r="26">
      <c r="A26" s="15" t="s">
        <v>34</v>
      </c>
      <c r="B26" s="17">
        <v>7.4000000000000004</v>
      </c>
      <c r="C26" s="17">
        <v>7.4269122477709999</v>
      </c>
      <c r="D26" s="17">
        <v>7.1851769419096376</v>
      </c>
    </row>
    <row r="27">
      <c r="A27" s="201" t="s">
        <v>35</v>
      </c>
      <c r="B27" s="202">
        <v>5.5999999999999996</v>
      </c>
      <c r="C27" s="202">
        <v>5.621795547240219</v>
      </c>
      <c r="D27" s="202">
        <v>4.9354144785377594</v>
      </c>
    </row>
  </sheetData>
  <mergeCells count="5">
    <mergeCell ref="A1:D1"/>
    <mergeCell ref="A3:A5"/>
    <mergeCell ref="B3:D3"/>
    <mergeCell ref="B4:B5"/>
    <mergeCell ref="C4:C5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customWidth="1" min="1" max="1" width="19.42578125"/>
    <col bestFit="1" customWidth="1" min="2" max="2" width="10.42578125"/>
    <col customWidth="1" min="3" max="3" width="13.140625"/>
    <col customWidth="1" min="4" max="4" width="16.140625"/>
  </cols>
  <sheetData>
    <row ht="33.75" customHeight="1" r="1">
      <c r="A1" s="8" t="s">
        <v>295</v>
      </c>
      <c r="B1" s="8"/>
      <c r="C1" s="8"/>
      <c r="D1" s="8"/>
      <c r="E1" s="8"/>
    </row>
    <row r="3">
      <c r="A3" s="9" t="s">
        <v>9</v>
      </c>
      <c r="B3" s="65" t="s">
        <v>294</v>
      </c>
      <c r="C3" s="65"/>
      <c r="D3" s="65"/>
      <c r="E3" s="9" t="s">
        <v>130</v>
      </c>
    </row>
    <row r="4">
      <c r="A4" s="10"/>
      <c r="B4" s="107" t="s">
        <v>296</v>
      </c>
      <c r="C4" s="107" t="s">
        <v>297</v>
      </c>
      <c r="D4" s="203" t="s">
        <v>298</v>
      </c>
      <c r="E4" s="10"/>
    </row>
    <row r="5">
      <c r="A5" s="11"/>
      <c r="B5" s="57"/>
      <c r="C5" s="57"/>
      <c r="D5" s="57" t="s">
        <v>299</v>
      </c>
      <c r="E5" s="11"/>
    </row>
    <row r="6">
      <c r="A6" s="15" t="s">
        <v>14</v>
      </c>
      <c r="B6" s="17">
        <v>2.3884013735215568</v>
      </c>
      <c r="C6" s="17">
        <v>4.3647462800457841</v>
      </c>
      <c r="D6" s="17">
        <v>0.23655093475772604</v>
      </c>
      <c r="E6" s="16">
        <v>26210</v>
      </c>
    </row>
    <row r="7">
      <c r="A7" s="15" t="s">
        <v>15</v>
      </c>
      <c r="B7" s="17">
        <v>0.53619302949061665</v>
      </c>
      <c r="C7" s="17">
        <v>1.8766756032171581</v>
      </c>
      <c r="D7" s="17">
        <v>0</v>
      </c>
      <c r="E7" s="16">
        <v>746</v>
      </c>
      <c r="G7" s="135"/>
      <c r="H7" s="135"/>
      <c r="I7" s="135"/>
    </row>
    <row r="8">
      <c r="A8" s="15" t="s">
        <v>16</v>
      </c>
      <c r="B8" s="17">
        <v>2.7201482113187572</v>
      </c>
      <c r="C8" s="17">
        <v>2.6421419434519868</v>
      </c>
      <c r="D8" s="17">
        <v>0.5425991824250801</v>
      </c>
      <c r="E8" s="16">
        <v>68017</v>
      </c>
      <c r="G8" s="135"/>
      <c r="H8" s="135"/>
      <c r="I8" s="135"/>
    </row>
    <row r="9">
      <c r="A9" s="15" t="s">
        <v>17</v>
      </c>
      <c r="B9" s="17">
        <v>0.36950602878257488</v>
      </c>
      <c r="C9" s="17">
        <v>0.60287825748735901</v>
      </c>
      <c r="D9" s="17">
        <v>1.7891870867366784</v>
      </c>
      <c r="E9" s="16">
        <v>5142</v>
      </c>
      <c r="G9" s="135"/>
      <c r="H9" s="135"/>
      <c r="I9" s="135"/>
    </row>
    <row r="10">
      <c r="A10" s="15" t="s">
        <v>18</v>
      </c>
      <c r="B10" s="17">
        <v>2.9078744209984562</v>
      </c>
      <c r="C10" s="17">
        <v>1.4668039114770972</v>
      </c>
      <c r="D10" s="17">
        <v>0.46320123520329387</v>
      </c>
      <c r="E10" s="16">
        <v>3886</v>
      </c>
      <c r="G10" s="135"/>
      <c r="H10" s="135"/>
      <c r="I10" s="135"/>
    </row>
    <row r="11">
      <c r="A11" s="15" t="s">
        <v>19</v>
      </c>
      <c r="B11" s="17">
        <v>3.7206014651073129</v>
      </c>
      <c r="C11" s="17">
        <v>3.74384236453202</v>
      </c>
      <c r="D11" s="17">
        <v>0.147374491397815</v>
      </c>
      <c r="E11" s="16">
        <v>32055</v>
      </c>
      <c r="G11" s="135"/>
      <c r="H11" s="135"/>
      <c r="I11" s="135"/>
    </row>
    <row r="12">
      <c r="A12" s="15" t="s">
        <v>20</v>
      </c>
      <c r="B12" s="17">
        <v>2.4897330595482545</v>
      </c>
      <c r="C12" s="17">
        <v>3.0159137577002051</v>
      </c>
      <c r="D12" s="17">
        <v>0.59034907597535935</v>
      </c>
      <c r="E12" s="16">
        <v>7792</v>
      </c>
      <c r="G12" s="135"/>
      <c r="H12" s="135"/>
      <c r="I12" s="135"/>
    </row>
    <row r="13">
      <c r="A13" s="15" t="s">
        <v>21</v>
      </c>
      <c r="B13" s="17">
        <v>1.2822063626466675</v>
      </c>
      <c r="C13" s="101">
        <v>4.3352252143460932</v>
      </c>
      <c r="D13" s="17">
        <v>0.34960819770946355</v>
      </c>
      <c r="E13" s="16">
        <v>8324</v>
      </c>
      <c r="G13" s="135"/>
      <c r="H13" s="135"/>
      <c r="I13" s="135"/>
    </row>
    <row r="14">
      <c r="A14" s="15" t="s">
        <v>22</v>
      </c>
      <c r="B14" s="17">
        <v>3.3344537815126052</v>
      </c>
      <c r="C14" s="101">
        <v>2.5538492556873549</v>
      </c>
      <c r="D14" s="17">
        <v>0.21514774599119238</v>
      </c>
      <c r="E14" s="16">
        <v>29868</v>
      </c>
      <c r="G14" s="135"/>
      <c r="H14" s="135"/>
      <c r="I14" s="135"/>
    </row>
    <row r="15">
      <c r="A15" s="15" t="s">
        <v>23</v>
      </c>
      <c r="B15" s="17">
        <v>2.6645907473309611</v>
      </c>
      <c r="C15" s="101">
        <v>1.7883357800613908</v>
      </c>
      <c r="D15" s="17">
        <v>0.27141268075639602</v>
      </c>
      <c r="E15" s="16">
        <v>22583</v>
      </c>
      <c r="G15" s="135"/>
      <c r="H15" s="135"/>
      <c r="I15" s="135"/>
    </row>
    <row r="16">
      <c r="A16" s="15" t="s">
        <v>24</v>
      </c>
      <c r="B16" s="17">
        <v>0.7142857142857143</v>
      </c>
      <c r="C16" s="101">
        <v>9.448115734952669</v>
      </c>
      <c r="D16" s="17">
        <v>0.73214285714285721</v>
      </c>
      <c r="E16" s="16">
        <v>5608</v>
      </c>
      <c r="G16" s="135"/>
      <c r="H16" s="135"/>
      <c r="I16" s="135"/>
    </row>
    <row r="17">
      <c r="A17" s="15" t="s">
        <v>25</v>
      </c>
      <c r="B17" s="17">
        <v>2.9352453506609906</v>
      </c>
      <c r="C17" s="101">
        <v>1.7477033385615057</v>
      </c>
      <c r="D17" s="17">
        <v>0.10082903876316379</v>
      </c>
      <c r="E17" s="16">
        <v>8926</v>
      </c>
      <c r="G17" s="135"/>
      <c r="H17" s="135"/>
      <c r="I17" s="135"/>
    </row>
    <row r="18">
      <c r="A18" s="15" t="s">
        <v>26</v>
      </c>
      <c r="B18" s="17">
        <v>1.0977213559140073</v>
      </c>
      <c r="C18" s="101">
        <v>4.4499315601599614</v>
      </c>
      <c r="D18" s="17"/>
      <c r="E18" s="16">
        <v>37259</v>
      </c>
      <c r="G18" s="135"/>
      <c r="H18" s="135"/>
      <c r="I18" s="135"/>
    </row>
    <row r="19">
      <c r="A19" s="15" t="s">
        <v>27</v>
      </c>
      <c r="B19" s="17">
        <v>0.68493150684931503</v>
      </c>
      <c r="C19" s="17">
        <v>1.9178082191780823</v>
      </c>
      <c r="D19" s="17">
        <v>0.049813200498132003</v>
      </c>
      <c r="E19" s="16">
        <v>8030</v>
      </c>
      <c r="G19" s="135"/>
      <c r="H19" s="135"/>
      <c r="I19" s="135"/>
    </row>
    <row r="20">
      <c r="A20" s="15" t="s">
        <v>28</v>
      </c>
      <c r="B20" s="17">
        <v>0.411240575736806</v>
      </c>
      <c r="C20" s="17">
        <v>4.3180260452364632</v>
      </c>
      <c r="D20" s="17">
        <v>0</v>
      </c>
      <c r="E20" s="16">
        <v>1459</v>
      </c>
      <c r="G20" s="135"/>
      <c r="H20" s="135"/>
      <c r="I20" s="135"/>
    </row>
    <row r="21">
      <c r="A21" s="15" t="s">
        <v>29</v>
      </c>
      <c r="B21" s="17">
        <v>1.4192601161212821</v>
      </c>
      <c r="C21" s="17">
        <v>4.1733404520377295</v>
      </c>
      <c r="D21" s="17">
        <v>1.3324731948213728</v>
      </c>
      <c r="E21" s="16">
        <v>44954</v>
      </c>
      <c r="I21" s="135"/>
    </row>
    <row r="22">
      <c r="A22" s="15" t="s">
        <v>30</v>
      </c>
      <c r="B22" s="17">
        <v>0.53425280387996366</v>
      </c>
      <c r="C22" s="17">
        <v>1.4474083055471356</v>
      </c>
      <c r="D22" s="17">
        <v>0.44331615641103361</v>
      </c>
      <c r="E22" s="16">
        <v>26392</v>
      </c>
      <c r="G22" s="135"/>
      <c r="H22" s="135"/>
      <c r="I22" s="135"/>
    </row>
    <row r="23">
      <c r="A23" s="15" t="s">
        <v>31</v>
      </c>
      <c r="B23" s="17">
        <v>0.4321301474326385</v>
      </c>
      <c r="C23" s="17">
        <v>2.9486527707168277</v>
      </c>
      <c r="D23" s="17">
        <v>0.02541942043721403</v>
      </c>
      <c r="E23" s="16">
        <v>3934</v>
      </c>
      <c r="G23" s="135"/>
      <c r="H23" s="135"/>
      <c r="I23" s="135"/>
    </row>
    <row r="24">
      <c r="A24" s="15" t="s">
        <v>32</v>
      </c>
      <c r="B24" s="17">
        <v>0.23513604299630503</v>
      </c>
      <c r="C24" s="17">
        <v>2.141417534430635</v>
      </c>
      <c r="D24" s="17">
        <v>0.13436345314074571</v>
      </c>
      <c r="E24" s="16">
        <v>11908</v>
      </c>
      <c r="I24" s="135"/>
    </row>
    <row r="25">
      <c r="A25" s="15" t="s">
        <v>33</v>
      </c>
      <c r="B25" s="17">
        <v>1.1632341723874906</v>
      </c>
      <c r="C25" s="17">
        <v>2.2256728778467907</v>
      </c>
      <c r="D25" s="17">
        <v>1.0433692927972105</v>
      </c>
      <c r="E25" s="16">
        <v>36708</v>
      </c>
      <c r="G25" s="135"/>
      <c r="H25" s="135"/>
      <c r="I25" s="135"/>
    </row>
    <row r="26">
      <c r="A26" s="15" t="s">
        <v>34</v>
      </c>
      <c r="B26" s="17">
        <v>2.5275678354602897</v>
      </c>
      <c r="C26" s="17">
        <v>4.1754429438731266</v>
      </c>
      <c r="D26" s="17">
        <v>0.099120307272952554</v>
      </c>
      <c r="E26" s="16">
        <v>8071</v>
      </c>
      <c r="G26" s="135"/>
      <c r="H26" s="135"/>
      <c r="I26" s="135"/>
    </row>
    <row r="27">
      <c r="A27" s="201" t="s">
        <v>35</v>
      </c>
      <c r="B27" s="202">
        <v>1.9886650128073251</v>
      </c>
      <c r="C27" s="202">
        <v>3.1031885766389342</v>
      </c>
      <c r="D27" s="202">
        <v>0.54660161226612958</v>
      </c>
      <c r="E27" s="157">
        <v>397872</v>
      </c>
      <c r="G27" s="135"/>
      <c r="H27" s="135"/>
      <c r="I27" s="135"/>
    </row>
    <row r="28">
      <c r="A28" s="112"/>
      <c r="B28" s="112"/>
      <c r="C28" s="112"/>
      <c r="D28" s="112"/>
      <c r="E28" s="112"/>
      <c r="G28" s="135"/>
      <c r="H28" s="135"/>
      <c r="I28" s="135"/>
    </row>
    <row ht="38.25" customHeight="1" r="29">
      <c r="A29" s="204" t="s">
        <v>300</v>
      </c>
      <c r="B29" s="204"/>
      <c r="C29" s="204"/>
      <c r="D29" s="204"/>
      <c r="E29" s="204"/>
    </row>
  </sheetData>
  <mergeCells count="7">
    <mergeCell ref="A1:E1"/>
    <mergeCell ref="A3:A5"/>
    <mergeCell ref="E3:E5"/>
    <mergeCell ref="B3:D3"/>
    <mergeCell ref="B4:B5"/>
    <mergeCell ref="C4:C5"/>
    <mergeCell ref="A29:E29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I32" activeCellId="0" sqref="I32"/>
    </sheetView>
  </sheetViews>
  <sheetFormatPr defaultColWidth="8.85546875" defaultRowHeight="15"/>
  <cols>
    <col customWidth="1" min="2" max="2" width="25.140625"/>
  </cols>
  <sheetData>
    <row ht="30" customHeight="1" r="1">
      <c r="A1" s="1" t="s">
        <v>54</v>
      </c>
      <c r="B1" s="1"/>
    </row>
    <row r="2">
      <c r="A2" s="1"/>
      <c r="B2" s="1"/>
    </row>
    <row r="3">
      <c r="A3" s="48" t="s">
        <v>55</v>
      </c>
      <c r="B3" s="48"/>
    </row>
    <row ht="39" customHeight="1" r="4">
      <c r="A4" s="49" t="s">
        <v>56</v>
      </c>
      <c r="B4" s="50" t="s">
        <v>57</v>
      </c>
    </row>
    <row r="5">
      <c r="A5" s="15">
        <v>1993</v>
      </c>
      <c r="B5" s="51">
        <v>1.2432999999999998</v>
      </c>
      <c r="C5" s="52"/>
      <c r="F5" s="53"/>
    </row>
    <row r="6">
      <c r="A6" s="15">
        <v>1994</v>
      </c>
      <c r="B6" s="51">
        <v>1.2022999999999999</v>
      </c>
      <c r="C6" s="52"/>
      <c r="F6" s="53"/>
    </row>
    <row r="7">
      <c r="A7" s="15">
        <v>1995</v>
      </c>
      <c r="B7" s="51">
        <v>1.1844000000000001</v>
      </c>
      <c r="C7" s="52"/>
      <c r="F7" s="53"/>
    </row>
    <row r="8">
      <c r="A8" s="15">
        <v>1996</v>
      </c>
      <c r="B8" s="51">
        <v>1.1914</v>
      </c>
      <c r="C8" s="52"/>
      <c r="F8" s="53"/>
    </row>
    <row r="9">
      <c r="A9" s="15">
        <v>1997</v>
      </c>
      <c r="B9" s="51">
        <v>1.2050000000000001</v>
      </c>
      <c r="C9" s="52"/>
      <c r="F9" s="53"/>
    </row>
    <row r="10">
      <c r="A10" s="15">
        <v>1998</v>
      </c>
      <c r="B10" s="51">
        <v>1.2039000000000002</v>
      </c>
      <c r="C10" s="52"/>
      <c r="F10" s="53"/>
    </row>
    <row r="11">
      <c r="A11" s="15">
        <v>1999</v>
      </c>
      <c r="B11" s="54">
        <v>1.2329052235009574</v>
      </c>
      <c r="C11" s="52"/>
      <c r="F11" s="53"/>
    </row>
    <row r="12">
      <c r="A12" s="15">
        <v>2000</v>
      </c>
      <c r="B12" s="54">
        <v>1.2565006114495847</v>
      </c>
      <c r="C12" s="52"/>
      <c r="F12" s="53"/>
    </row>
    <row r="13">
      <c r="A13" s="15">
        <v>2001</v>
      </c>
      <c r="B13" s="54">
        <v>1.2509836673196819</v>
      </c>
      <c r="C13" s="52"/>
      <c r="F13" s="53"/>
    </row>
    <row r="14">
      <c r="A14" s="15">
        <v>2002</v>
      </c>
      <c r="B14" s="54">
        <v>1.26979075447943</v>
      </c>
      <c r="C14" s="52"/>
      <c r="F14" s="53"/>
    </row>
    <row r="15">
      <c r="A15" s="15">
        <v>2003</v>
      </c>
      <c r="B15" s="54">
        <v>1.2892618468402821</v>
      </c>
      <c r="C15" s="52"/>
      <c r="F15" s="53"/>
    </row>
    <row r="16">
      <c r="A16" s="15">
        <v>2004</v>
      </c>
      <c r="B16" s="54">
        <v>1.3423081539275896</v>
      </c>
      <c r="C16" s="52"/>
      <c r="F16" s="53"/>
    </row>
    <row r="17">
      <c r="A17" s="15">
        <v>2005</v>
      </c>
      <c r="B17" s="54">
        <v>1.3372014654613902</v>
      </c>
      <c r="C17" s="52"/>
      <c r="F17" s="53"/>
    </row>
    <row r="18">
      <c r="A18" s="15">
        <v>2006</v>
      </c>
      <c r="B18" s="54">
        <v>1.3728820864629481</v>
      </c>
      <c r="C18" s="52"/>
      <c r="F18" s="53"/>
    </row>
    <row r="19">
      <c r="A19" s="15">
        <v>2007</v>
      </c>
      <c r="B19" s="54">
        <v>1.4004236887346915</v>
      </c>
      <c r="C19" s="52"/>
      <c r="F19" s="53"/>
    </row>
    <row r="20">
      <c r="A20" s="15">
        <v>2008</v>
      </c>
      <c r="B20" s="54">
        <v>1.4472500930927854</v>
      </c>
      <c r="C20" s="52"/>
      <c r="F20" s="53"/>
    </row>
    <row r="21">
      <c r="A21" s="15">
        <v>2009</v>
      </c>
      <c r="B21" s="54">
        <v>1.4492079576698873</v>
      </c>
      <c r="C21" s="52"/>
      <c r="F21" s="53"/>
    </row>
    <row r="22">
      <c r="A22" s="15">
        <v>2010</v>
      </c>
      <c r="B22" s="54">
        <v>1.4551226507482289</v>
      </c>
      <c r="C22" s="52"/>
      <c r="F22" s="53"/>
    </row>
    <row r="23">
      <c r="A23" s="15">
        <v>2011</v>
      </c>
      <c r="B23" s="54">
        <v>1.4372220839817058</v>
      </c>
      <c r="C23" s="52"/>
      <c r="F23" s="53"/>
    </row>
    <row r="24">
      <c r="A24" s="15">
        <v>2012</v>
      </c>
      <c r="B24" s="54">
        <v>1.4162980922326329</v>
      </c>
      <c r="C24" s="52"/>
      <c r="F24" s="53"/>
    </row>
    <row r="25">
      <c r="A25" s="15">
        <v>2013</v>
      </c>
      <c r="B25" s="54">
        <v>1.3861584043848501</v>
      </c>
      <c r="C25" s="52"/>
      <c r="F25" s="53"/>
    </row>
    <row r="26">
      <c r="A26" s="15">
        <v>2014</v>
      </c>
      <c r="B26" s="54">
        <v>1.3685828051875699</v>
      </c>
      <c r="C26" s="52"/>
      <c r="F26" s="53"/>
    </row>
    <row r="27">
      <c r="A27" s="15">
        <v>2015</v>
      </c>
      <c r="B27" s="54">
        <v>1.3500000000000001</v>
      </c>
      <c r="C27" s="52"/>
      <c r="F27" s="53"/>
    </row>
    <row r="28">
      <c r="A28" s="15">
        <v>2016</v>
      </c>
      <c r="B28" s="54">
        <v>1.3400000000000001</v>
      </c>
      <c r="F28" s="53"/>
    </row>
    <row r="29">
      <c r="A29" s="15">
        <v>2017</v>
      </c>
      <c r="B29" s="54">
        <v>1.3400000000000001</v>
      </c>
    </row>
    <row r="30">
      <c r="A30" s="15">
        <v>2018</v>
      </c>
      <c r="B30" s="54">
        <v>1.3200000000000001</v>
      </c>
    </row>
    <row ht="15.75" r="31">
      <c r="A31" s="15">
        <v>2019</v>
      </c>
      <c r="B31" s="54">
        <v>1.22</v>
      </c>
      <c r="C31" s="52"/>
    </row>
    <row ht="15.75" r="32">
      <c r="A32" s="15">
        <v>2020</v>
      </c>
      <c r="B32" s="54">
        <v>1.24</v>
      </c>
      <c r="C32" s="52"/>
    </row>
    <row r="33">
      <c r="A33" s="55"/>
      <c r="B33" s="55"/>
      <c r="C33" s="52"/>
    </row>
    <row ht="15" customHeight="1" r="34">
      <c r="A34" s="55"/>
      <c r="B34" s="55"/>
      <c r="C34" s="52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>
      <c r="A35" s="55"/>
      <c r="B35" s="55"/>
      <c r="C35" s="52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>
      <c r="A36" s="55"/>
      <c r="B36" s="55"/>
      <c r="C36" s="52"/>
    </row>
    <row r="37">
      <c r="A37" s="55"/>
      <c r="B37" s="55"/>
      <c r="C37" s="52"/>
    </row>
    <row r="38">
      <c r="A38" s="55"/>
      <c r="B38" s="55"/>
      <c r="C38" s="52"/>
    </row>
    <row r="39">
      <c r="A39" s="55"/>
      <c r="B39" s="55"/>
      <c r="C39" s="52"/>
    </row>
    <row r="40">
      <c r="A40" s="55"/>
      <c r="B40" s="55"/>
      <c r="C40" s="52"/>
    </row>
    <row r="41">
      <c r="A41" s="55"/>
      <c r="B41" s="55"/>
      <c r="C41" s="52"/>
    </row>
    <row r="42">
      <c r="A42" s="55"/>
      <c r="B42" s="55"/>
      <c r="C42" s="52"/>
    </row>
    <row r="43">
      <c r="A43" s="55"/>
      <c r="B43" s="55"/>
      <c r="C43" s="52"/>
    </row>
    <row r="44">
      <c r="A44" s="55"/>
      <c r="B44" s="55"/>
      <c r="C44" s="52"/>
    </row>
    <row r="45">
      <c r="A45" s="55"/>
      <c r="B45" s="55"/>
      <c r="C45" s="52"/>
    </row>
    <row r="46">
      <c r="A46" s="55"/>
      <c r="B46" s="55"/>
      <c r="C46" s="52"/>
    </row>
    <row r="47">
      <c r="A47" s="55"/>
      <c r="B47" s="55"/>
      <c r="C47" s="52"/>
    </row>
    <row r="48">
      <c r="A48" s="55"/>
      <c r="B48" s="55"/>
      <c r="C48" s="52"/>
    </row>
    <row r="49">
      <c r="A49" s="55"/>
      <c r="B49" s="55"/>
      <c r="C49" s="52"/>
    </row>
    <row r="50">
      <c r="A50" s="55"/>
      <c r="B50" s="55"/>
      <c r="C50" s="52"/>
    </row>
    <row r="51">
      <c r="A51" s="55"/>
      <c r="B51" s="55"/>
      <c r="C51" s="52"/>
    </row>
    <row r="52">
      <c r="A52" s="55"/>
      <c r="B52" s="55"/>
      <c r="C52" s="52"/>
    </row>
    <row r="53">
      <c r="A53" s="55"/>
      <c r="B53" s="55"/>
      <c r="C53" s="52"/>
    </row>
  </sheetData>
  <mergeCells count="2">
    <mergeCell ref="A1:B1"/>
    <mergeCell ref="A3:B3"/>
  </mergeCells>
  <printOptions headings="0" gridLines="1" gridLinesSet="1"/>
  <pageMargins left="0.70866141732283472" right="0.70866141732283472" top="0.74803149606299213" bottom="0.74803149606299213" header="0.5" footer="0.5"/>
  <pageSetup paperSize="9" orientation="landscape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I1"/>
    </sheetView>
  </sheetViews>
  <sheetFormatPr defaultColWidth="8.85546875" defaultRowHeight="15"/>
  <cols>
    <col customWidth="1" min="1" max="1" width="17.42578125"/>
    <col customWidth="1" min="9" max="9" width="13.140625"/>
  </cols>
  <sheetData>
    <row ht="15.75" customHeight="1" r="1">
      <c r="A1" s="8" t="s">
        <v>301</v>
      </c>
      <c r="B1" s="8"/>
      <c r="C1" s="8"/>
      <c r="D1" s="8"/>
      <c r="E1" s="8"/>
      <c r="F1" s="8"/>
      <c r="G1" s="8"/>
      <c r="H1" s="8"/>
      <c r="I1" s="8"/>
    </row>
    <row ht="22.5" customHeight="1" r="3">
      <c r="A3" s="205" t="s">
        <v>9</v>
      </c>
      <c r="B3" s="136" t="s">
        <v>302</v>
      </c>
      <c r="C3" s="136"/>
      <c r="D3" s="136"/>
      <c r="E3" s="136"/>
      <c r="F3" s="136"/>
      <c r="G3" s="136"/>
      <c r="H3" s="205" t="s">
        <v>35</v>
      </c>
      <c r="I3" s="23" t="s">
        <v>303</v>
      </c>
    </row>
    <row r="4">
      <c r="A4" s="206"/>
      <c r="B4" s="58" t="s">
        <v>304</v>
      </c>
      <c r="C4" s="58" t="s">
        <v>305</v>
      </c>
      <c r="D4" s="58" t="s">
        <v>306</v>
      </c>
      <c r="E4" s="58" t="s">
        <v>307</v>
      </c>
      <c r="F4" s="58" t="s">
        <v>308</v>
      </c>
      <c r="G4" s="58" t="s">
        <v>309</v>
      </c>
      <c r="H4" s="206"/>
      <c r="I4" s="31"/>
    </row>
    <row r="5">
      <c r="A5" s="15" t="s">
        <v>14</v>
      </c>
      <c r="B5" s="79">
        <v>1.9080234833659491</v>
      </c>
      <c r="C5" s="79">
        <v>1.772853185595568</v>
      </c>
      <c r="D5" s="79">
        <v>2.3801652892561984</v>
      </c>
      <c r="E5" s="79">
        <v>4.4729757713812388</v>
      </c>
      <c r="F5" s="79">
        <v>10.180032733224223</v>
      </c>
      <c r="G5" s="79">
        <v>14.84375</v>
      </c>
      <c r="H5" s="16">
        <v>26210</v>
      </c>
      <c r="I5" s="207" t="s">
        <v>255</v>
      </c>
    </row>
    <row r="6">
      <c r="A6" s="15" t="s">
        <v>15</v>
      </c>
      <c r="B6" s="79">
        <v>5</v>
      </c>
      <c r="C6" s="79">
        <v>0.55248618784530379</v>
      </c>
      <c r="D6" s="79">
        <v>0.75187969924812026</v>
      </c>
      <c r="E6" s="79">
        <v>0.73529411764705876</v>
      </c>
      <c r="F6" s="79">
        <v>8.3333333333333321</v>
      </c>
      <c r="G6" s="79">
        <v>3.9215686274509802</v>
      </c>
      <c r="H6" s="16">
        <v>746</v>
      </c>
      <c r="I6" s="207" t="s">
        <v>255</v>
      </c>
    </row>
    <row r="7">
      <c r="A7" s="15" t="s">
        <v>16</v>
      </c>
      <c r="B7" s="79">
        <v>1.1577708006279435</v>
      </c>
      <c r="C7" s="79">
        <v>1.0873726931618042</v>
      </c>
      <c r="D7" s="79">
        <v>1.2067336597096969</v>
      </c>
      <c r="E7" s="79">
        <v>2.9899573950091298</v>
      </c>
      <c r="F7" s="79">
        <v>6.3225806451612909</v>
      </c>
      <c r="G7" s="79">
        <v>7.829108748977923</v>
      </c>
      <c r="H7" s="16">
        <v>68017</v>
      </c>
      <c r="I7" s="208">
        <v>0</v>
      </c>
    </row>
    <row r="8">
      <c r="A8" s="15" t="s">
        <v>17</v>
      </c>
      <c r="B8" s="79">
        <v>0.25641025641025639</v>
      </c>
      <c r="C8" s="79">
        <v>0.40453074433656955</v>
      </c>
      <c r="D8" s="79">
        <v>0.53590568060021437</v>
      </c>
      <c r="E8" s="79">
        <v>0.34090909090909088</v>
      </c>
      <c r="F8" s="79">
        <v>1.5717092337917484</v>
      </c>
      <c r="G8" s="79">
        <v>1.5325670498084289</v>
      </c>
      <c r="H8" s="16">
        <v>5142</v>
      </c>
      <c r="I8" s="207" t="s">
        <v>255</v>
      </c>
    </row>
    <row r="9">
      <c r="A9" s="15" t="s">
        <v>18</v>
      </c>
      <c r="B9" s="79">
        <v>0.81300813008130091</v>
      </c>
      <c r="C9" s="79">
        <v>0.99889012208657058</v>
      </c>
      <c r="D9" s="79">
        <v>1.0932944606413995</v>
      </c>
      <c r="E9" s="79">
        <v>1.8055555555555554</v>
      </c>
      <c r="F9" s="79">
        <v>2.1582733812949639</v>
      </c>
      <c r="G9" s="79">
        <v>3.9473684210526314</v>
      </c>
      <c r="H9" s="16">
        <v>3886</v>
      </c>
      <c r="I9" s="207" t="s">
        <v>255</v>
      </c>
    </row>
    <row r="10">
      <c r="A10" s="15" t="s">
        <v>19</v>
      </c>
      <c r="B10" s="79">
        <v>1.2216404886561953</v>
      </c>
      <c r="C10" s="79">
        <v>1.3698630136986301</v>
      </c>
      <c r="D10" s="79">
        <v>1.8975848919556928</v>
      </c>
      <c r="E10" s="79">
        <v>4.7301798800799464</v>
      </c>
      <c r="F10" s="79">
        <v>8.6383207750269104</v>
      </c>
      <c r="G10" s="79">
        <v>11.879770992366412</v>
      </c>
      <c r="H10" s="16">
        <v>32055</v>
      </c>
      <c r="I10" s="207" t="s">
        <v>255</v>
      </c>
    </row>
    <row r="11">
      <c r="A11" s="15" t="s">
        <v>20</v>
      </c>
      <c r="B11" s="79">
        <v>1.7667844522968199</v>
      </c>
      <c r="C11" s="79">
        <v>1.5508684863523574</v>
      </c>
      <c r="D11" s="79">
        <v>1.7524644030668126</v>
      </c>
      <c r="E11" s="79">
        <v>3.2764505119453924</v>
      </c>
      <c r="F11" s="79">
        <v>5.2934407364787113</v>
      </c>
      <c r="G11" s="79">
        <v>10.74074074074074</v>
      </c>
      <c r="H11" s="16">
        <v>7792</v>
      </c>
      <c r="I11" s="207" t="s">
        <v>255</v>
      </c>
    </row>
    <row r="12">
      <c r="A12" s="15" t="s">
        <v>21</v>
      </c>
      <c r="B12" s="79">
        <v>1.7687074829931975</v>
      </c>
      <c r="C12" s="79">
        <v>1.1750881316098707</v>
      </c>
      <c r="D12" s="79">
        <v>1.6955266955266957</v>
      </c>
      <c r="E12" s="79">
        <v>5.0700466977985323</v>
      </c>
      <c r="F12" s="79">
        <v>10.759493670886076</v>
      </c>
      <c r="G12" s="79">
        <v>16.264090177133657</v>
      </c>
      <c r="H12" s="16">
        <v>8324</v>
      </c>
      <c r="I12" s="207" t="s">
        <v>255</v>
      </c>
    </row>
    <row r="13">
      <c r="A13" s="15" t="s">
        <v>22</v>
      </c>
      <c r="B13" s="79">
        <v>1.161751563896336</v>
      </c>
      <c r="C13" s="79">
        <v>1.3168724279835391</v>
      </c>
      <c r="D13" s="79">
        <v>1.4406946911387408</v>
      </c>
      <c r="E13" s="79">
        <v>2.6615969581749046</v>
      </c>
      <c r="F13" s="79">
        <v>5.1260266213537244</v>
      </c>
      <c r="G13" s="79">
        <v>8.0449438202247183</v>
      </c>
      <c r="H13" s="16">
        <v>29868</v>
      </c>
      <c r="I13" s="79">
        <v>0.0033603279680096778</v>
      </c>
    </row>
    <row r="14">
      <c r="A14" s="15" t="s">
        <v>23</v>
      </c>
      <c r="B14" s="79">
        <v>0.96401028277634959</v>
      </c>
      <c r="C14" s="79">
        <v>0.97758702908917505</v>
      </c>
      <c r="D14" s="79">
        <v>0.98600932711525646</v>
      </c>
      <c r="E14" s="79">
        <v>1.8106807242722895</v>
      </c>
      <c r="F14" s="79">
        <v>3.4034034034034035</v>
      </c>
      <c r="G14" s="79">
        <v>4.8898441698011821</v>
      </c>
      <c r="H14" s="16">
        <v>22583</v>
      </c>
      <c r="I14" s="207" t="s">
        <v>255</v>
      </c>
    </row>
    <row r="15">
      <c r="A15" s="15" t="s">
        <v>24</v>
      </c>
      <c r="B15" s="79">
        <v>1.0695187165775399</v>
      </c>
      <c r="C15" s="79">
        <v>2.7777777777777777</v>
      </c>
      <c r="D15" s="79">
        <v>4.4829342842587874</v>
      </c>
      <c r="E15" s="79">
        <v>11.378353376503238</v>
      </c>
      <c r="F15" s="79">
        <v>26.165413533834585</v>
      </c>
      <c r="G15" s="79">
        <v>26.190476190476193</v>
      </c>
      <c r="H15" s="16">
        <v>5608</v>
      </c>
      <c r="I15" s="207" t="s">
        <v>255</v>
      </c>
    </row>
    <row r="16">
      <c r="A16" s="15" t="s">
        <v>25</v>
      </c>
      <c r="B16" s="79">
        <v>0.33444816053511706</v>
      </c>
      <c r="C16" s="79">
        <v>0.80000000000000004</v>
      </c>
      <c r="D16" s="79">
        <v>0.95677994061365879</v>
      </c>
      <c r="E16" s="79">
        <v>2.0642201834862388</v>
      </c>
      <c r="F16" s="79">
        <v>3.2365145228215773</v>
      </c>
      <c r="G16" s="79">
        <v>5.0798258345428158</v>
      </c>
      <c r="H16" s="16">
        <v>8926</v>
      </c>
      <c r="I16" s="79">
        <v>0.022406453058480841</v>
      </c>
    </row>
    <row r="17">
      <c r="A17" s="15" t="s">
        <v>26</v>
      </c>
      <c r="B17" s="79">
        <v>1.9934906427990235</v>
      </c>
      <c r="C17" s="79">
        <v>1.77153329260843</v>
      </c>
      <c r="D17" s="79">
        <v>2.3217922606924644</v>
      </c>
      <c r="E17" s="79">
        <v>4.6389617561783796</v>
      </c>
      <c r="F17" s="79">
        <v>8.9946070878274256</v>
      </c>
      <c r="G17" s="79">
        <v>11.48936170212766</v>
      </c>
      <c r="H17" s="16">
        <v>37259</v>
      </c>
      <c r="I17" s="208">
        <v>0</v>
      </c>
    </row>
    <row r="18">
      <c r="A18" s="15" t="s">
        <v>27</v>
      </c>
      <c r="B18" s="79">
        <v>0.17241379310344829</v>
      </c>
      <c r="C18" s="79">
        <v>0.53763440860215062</v>
      </c>
      <c r="D18" s="79">
        <v>1.006336190831159</v>
      </c>
      <c r="E18" s="79">
        <v>1.5037593984962405</v>
      </c>
      <c r="F18" s="79">
        <v>4.3518518518518521</v>
      </c>
      <c r="G18" s="79">
        <v>7.7943615257048098</v>
      </c>
      <c r="H18" s="16">
        <v>8030</v>
      </c>
      <c r="I18" s="207" t="s">
        <v>255</v>
      </c>
    </row>
    <row r="19">
      <c r="A19" s="15" t="s">
        <v>28</v>
      </c>
      <c r="B19" s="79">
        <v>0.82644628099173556</v>
      </c>
      <c r="C19" s="79">
        <v>1.4134275618374559</v>
      </c>
      <c r="D19" s="79">
        <v>1.4553014553014554</v>
      </c>
      <c r="E19" s="79">
        <v>5.5147058823529411</v>
      </c>
      <c r="F19" s="79">
        <v>10.928961748633879</v>
      </c>
      <c r="G19" s="79">
        <v>13.445378151260504</v>
      </c>
      <c r="H19" s="16">
        <v>1459</v>
      </c>
      <c r="I19" s="207" t="s">
        <v>255</v>
      </c>
    </row>
    <row r="20">
      <c r="A20" s="15" t="s">
        <v>29</v>
      </c>
      <c r="B20" s="79">
        <v>1.683731513083049</v>
      </c>
      <c r="C20" s="79">
        <v>1.9632865416707568</v>
      </c>
      <c r="D20" s="79">
        <v>2.9486366518706406</v>
      </c>
      <c r="E20" s="79">
        <v>5.4200542005420056</v>
      </c>
      <c r="F20" s="79">
        <v>9.3246869409660107</v>
      </c>
      <c r="G20" s="79">
        <v>12.706480304955528</v>
      </c>
      <c r="H20" s="16">
        <v>44954</v>
      </c>
      <c r="I20" s="208">
        <v>0</v>
      </c>
    </row>
    <row r="21">
      <c r="A21" s="15" t="s">
        <v>30</v>
      </c>
      <c r="B21" s="79">
        <v>0.70364238410596025</v>
      </c>
      <c r="C21" s="79">
        <v>0.63777902832489208</v>
      </c>
      <c r="D21" s="79">
        <v>0.71269487750556793</v>
      </c>
      <c r="E21" s="79">
        <v>1.7650766967850389</v>
      </c>
      <c r="F21" s="79">
        <v>2.8524590163934427</v>
      </c>
      <c r="G21" s="79">
        <v>5.1724137931034484</v>
      </c>
      <c r="H21" s="16">
        <v>26392</v>
      </c>
      <c r="I21" s="207" t="s">
        <v>255</v>
      </c>
    </row>
    <row r="22">
      <c r="A22" s="15" t="s">
        <v>31</v>
      </c>
      <c r="B22" s="79">
        <v>0.38610038610038611</v>
      </c>
      <c r="C22" s="79">
        <v>0.64267352185089976</v>
      </c>
      <c r="D22" s="79">
        <v>1.2996389891696751</v>
      </c>
      <c r="E22" s="79">
        <v>2.8688524590163933</v>
      </c>
      <c r="F22" s="79">
        <v>5.7731958762886597</v>
      </c>
      <c r="G22" s="79">
        <v>14.576271186440678</v>
      </c>
      <c r="H22" s="16">
        <v>3934</v>
      </c>
      <c r="I22" s="207" t="s">
        <v>255</v>
      </c>
    </row>
    <row r="23">
      <c r="A23" s="15" t="s">
        <v>32</v>
      </c>
      <c r="B23" s="79">
        <v>0.29154518950437319</v>
      </c>
      <c r="C23" s="79">
        <v>0.75818036711891457</v>
      </c>
      <c r="D23" s="79">
        <v>1.0153482880755607</v>
      </c>
      <c r="E23" s="79">
        <v>2.3004694835680755</v>
      </c>
      <c r="F23" s="79">
        <v>5.3858520900321549</v>
      </c>
      <c r="G23" s="79">
        <v>9.6858638743455501</v>
      </c>
      <c r="H23" s="16">
        <v>11908</v>
      </c>
      <c r="I23" s="207" t="s">
        <v>255</v>
      </c>
    </row>
    <row r="24">
      <c r="A24" s="15" t="s">
        <v>33</v>
      </c>
      <c r="B24" s="79">
        <v>1.1651816312542838</v>
      </c>
      <c r="C24" s="79">
        <v>1.210251542477456</v>
      </c>
      <c r="D24" s="79">
        <v>1.4248280379954144</v>
      </c>
      <c r="E24" s="79">
        <v>3.0427631578947367</v>
      </c>
      <c r="F24" s="79">
        <v>4.6141170008239492</v>
      </c>
      <c r="G24" s="79">
        <v>6.9649211997966445</v>
      </c>
      <c r="H24" s="16">
        <v>36708</v>
      </c>
      <c r="I24" s="207" t="s">
        <v>255</v>
      </c>
    </row>
    <row r="25">
      <c r="A25" s="15" t="s">
        <v>34</v>
      </c>
      <c r="B25" s="79">
        <v>1.4814814814814816</v>
      </c>
      <c r="C25" s="79">
        <v>1.6212232866617537</v>
      </c>
      <c r="D25" s="79">
        <v>1.9992003198720514</v>
      </c>
      <c r="E25" s="79">
        <v>4.1720154043645703</v>
      </c>
      <c r="F25" s="79">
        <v>7.7167859984089109</v>
      </c>
      <c r="G25" s="79">
        <v>11.124121779859484</v>
      </c>
      <c r="H25" s="16">
        <v>8071</v>
      </c>
      <c r="I25" s="207" t="s">
        <v>255</v>
      </c>
    </row>
    <row r="26">
      <c r="A26" s="19" t="s">
        <v>35</v>
      </c>
      <c r="B26" s="158">
        <v>1.2550231839258115</v>
      </c>
      <c r="C26" s="158">
        <v>1.3181970947384145</v>
      </c>
      <c r="D26" s="158">
        <v>1.6953779187723634</v>
      </c>
      <c r="E26" s="158">
        <v>3.5615655651842681</v>
      </c>
      <c r="F26" s="158">
        <v>6.8685925328465611</v>
      </c>
      <c r="G26" s="158">
        <v>9.6359743040685224</v>
      </c>
      <c r="H26" s="209">
        <v>397872</v>
      </c>
      <c r="I26" s="210">
        <v>0.00075562372960760466</v>
      </c>
    </row>
    <row r="31">
      <c r="C31" s="135"/>
      <c r="D31" s="135"/>
      <c r="E31" s="135"/>
      <c r="F31" s="135"/>
      <c r="G31" s="135"/>
      <c r="H31" s="135"/>
      <c r="I31" s="135"/>
      <c r="J31" s="135"/>
    </row>
    <row r="32">
      <c r="C32" s="135"/>
      <c r="D32" s="135"/>
      <c r="E32" s="135"/>
      <c r="F32" s="135"/>
      <c r="G32" s="135"/>
      <c r="H32" s="135"/>
      <c r="I32" s="135"/>
      <c r="J32" s="135"/>
    </row>
    <row r="33">
      <c r="C33" s="135"/>
      <c r="D33" s="135"/>
      <c r="E33" s="135"/>
      <c r="F33" s="135"/>
      <c r="G33" s="135"/>
      <c r="H33" s="135"/>
      <c r="I33" s="135"/>
      <c r="J33" s="135"/>
    </row>
    <row r="34">
      <c r="C34" s="135"/>
      <c r="D34" s="135"/>
      <c r="E34" s="135"/>
      <c r="F34" s="135"/>
      <c r="G34" s="135"/>
      <c r="H34" s="135"/>
      <c r="I34" s="135"/>
      <c r="J34" s="135"/>
    </row>
    <row r="35">
      <c r="C35" s="135"/>
      <c r="D35" s="135"/>
      <c r="E35" s="135"/>
      <c r="F35" s="135"/>
      <c r="G35" s="135"/>
      <c r="H35" s="135"/>
      <c r="I35" s="135"/>
      <c r="J35" s="135"/>
    </row>
    <row r="36">
      <c r="C36" s="135"/>
      <c r="D36" s="135"/>
      <c r="E36" s="135"/>
      <c r="F36" s="135"/>
      <c r="G36" s="135"/>
      <c r="H36" s="135"/>
      <c r="I36" s="135"/>
      <c r="J36" s="135"/>
    </row>
    <row r="37">
      <c r="C37" s="135"/>
      <c r="D37" s="135"/>
      <c r="E37" s="135"/>
      <c r="F37" s="135"/>
      <c r="G37" s="135"/>
      <c r="H37" s="135"/>
      <c r="I37" s="135"/>
      <c r="J37" s="135"/>
    </row>
    <row r="38">
      <c r="C38" s="135"/>
      <c r="D38" s="135"/>
      <c r="E38" s="135"/>
      <c r="F38" s="135"/>
      <c r="G38" s="135"/>
      <c r="H38" s="135"/>
      <c r="I38" s="135"/>
      <c r="J38" s="135"/>
    </row>
    <row r="39">
      <c r="C39" s="135"/>
      <c r="D39" s="135"/>
      <c r="E39" s="135"/>
      <c r="F39" s="135"/>
      <c r="G39" s="135"/>
      <c r="H39" s="135"/>
      <c r="I39" s="135"/>
      <c r="J39" s="135"/>
    </row>
    <row r="40">
      <c r="C40" s="135"/>
      <c r="D40" s="135"/>
      <c r="E40" s="135"/>
      <c r="F40" s="135"/>
      <c r="G40" s="135"/>
      <c r="H40" s="135"/>
      <c r="I40" s="135"/>
      <c r="J40" s="135"/>
    </row>
    <row r="41">
      <c r="C41" s="135"/>
      <c r="D41" s="135"/>
      <c r="E41" s="135"/>
      <c r="F41" s="135"/>
      <c r="G41" s="135"/>
      <c r="H41" s="135"/>
      <c r="I41" s="135"/>
      <c r="J41" s="135"/>
    </row>
    <row r="42">
      <c r="C42" s="135"/>
      <c r="D42" s="135"/>
      <c r="E42" s="135"/>
      <c r="F42" s="135"/>
      <c r="G42" s="135"/>
      <c r="H42" s="135"/>
      <c r="I42" s="135"/>
      <c r="J42" s="135"/>
    </row>
    <row r="43">
      <c r="C43" s="135"/>
      <c r="D43" s="135"/>
      <c r="E43" s="135"/>
      <c r="F43" s="135"/>
      <c r="G43" s="135"/>
      <c r="H43" s="135"/>
      <c r="I43" s="135"/>
      <c r="J43" s="135"/>
    </row>
    <row r="44">
      <c r="C44" s="135"/>
      <c r="D44" s="135"/>
      <c r="E44" s="135"/>
      <c r="F44" s="135"/>
      <c r="G44" s="135"/>
      <c r="H44" s="135"/>
      <c r="I44" s="135"/>
      <c r="J44" s="135"/>
    </row>
    <row r="45">
      <c r="C45" s="135"/>
      <c r="D45" s="135"/>
      <c r="E45" s="135"/>
      <c r="F45" s="135"/>
      <c r="G45" s="135"/>
      <c r="H45" s="135"/>
      <c r="I45" s="135"/>
      <c r="J45" s="135"/>
    </row>
    <row r="46">
      <c r="C46" s="135"/>
      <c r="D46" s="135"/>
      <c r="E46" s="135"/>
      <c r="F46" s="135"/>
      <c r="G46" s="135"/>
      <c r="H46" s="135"/>
      <c r="I46" s="135"/>
      <c r="J46" s="135"/>
    </row>
    <row r="47">
      <c r="C47" s="135"/>
      <c r="D47" s="135"/>
      <c r="E47" s="135"/>
      <c r="F47" s="135"/>
      <c r="G47" s="135"/>
      <c r="H47" s="135"/>
      <c r="I47" s="135"/>
      <c r="J47" s="135"/>
    </row>
    <row r="48">
      <c r="C48" s="135"/>
      <c r="D48" s="135"/>
      <c r="E48" s="135"/>
      <c r="F48" s="135"/>
      <c r="G48" s="135"/>
      <c r="H48" s="135"/>
      <c r="I48" s="135"/>
      <c r="J48" s="135"/>
    </row>
    <row r="49">
      <c r="C49" s="135"/>
      <c r="D49" s="135"/>
      <c r="E49" s="135"/>
      <c r="F49" s="135"/>
      <c r="G49" s="135"/>
      <c r="H49" s="135"/>
      <c r="I49" s="135"/>
      <c r="J49" s="135"/>
    </row>
    <row r="50">
      <c r="C50" s="135"/>
      <c r="D50" s="135"/>
      <c r="E50" s="135"/>
      <c r="F50" s="135"/>
      <c r="G50" s="135"/>
      <c r="H50" s="135"/>
      <c r="I50" s="135"/>
      <c r="J50" s="135"/>
    </row>
    <row r="51">
      <c r="C51" s="135"/>
      <c r="D51" s="135"/>
      <c r="E51" s="135"/>
      <c r="F51" s="135"/>
      <c r="G51" s="135"/>
      <c r="H51" s="135"/>
      <c r="I51" s="135"/>
      <c r="J51" s="135"/>
    </row>
    <row r="52">
      <c r="C52" s="135"/>
      <c r="D52" s="135"/>
      <c r="E52" s="135"/>
      <c r="F52" s="135"/>
      <c r="G52" s="135"/>
      <c r="H52" s="135"/>
      <c r="I52" s="135"/>
      <c r="J52" s="135"/>
    </row>
  </sheetData>
  <mergeCells count="5">
    <mergeCell ref="A1:I1"/>
    <mergeCell ref="A3:A4"/>
    <mergeCell ref="H3:H4"/>
    <mergeCell ref="I3:I4"/>
    <mergeCell ref="B3:G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I1"/>
    </sheetView>
  </sheetViews>
  <sheetFormatPr defaultColWidth="8.85546875" defaultRowHeight="15"/>
  <cols>
    <col customWidth="1" min="1" max="1" width="22.85546875"/>
    <col customWidth="1" min="2" max="2" width="8.140625"/>
    <col customWidth="1" min="3" max="3" width="8.7109375"/>
    <col customWidth="1" min="4" max="4" width="7.7109375"/>
    <col customWidth="1" min="6" max="6" width="8.140625"/>
    <col customWidth="1" min="7" max="7" width="7.42578125"/>
    <col customWidth="1" min="8" max="8" width="11.7109375"/>
    <col customWidth="1" min="9" max="9" width="13.42578125"/>
  </cols>
  <sheetData>
    <row r="1">
      <c r="A1" s="8" t="s">
        <v>310</v>
      </c>
      <c r="B1" s="8"/>
      <c r="C1" s="8"/>
      <c r="D1" s="8"/>
      <c r="E1" s="8"/>
      <c r="F1" s="8"/>
      <c r="G1" s="8"/>
      <c r="H1" s="8"/>
      <c r="I1" s="8"/>
    </row>
    <row ht="22.5" customHeight="1" r="3">
      <c r="A3" s="23" t="s">
        <v>9</v>
      </c>
      <c r="B3" s="65"/>
      <c r="C3" s="98" t="s">
        <v>311</v>
      </c>
      <c r="D3" s="98"/>
      <c r="E3" s="98"/>
      <c r="F3" s="98"/>
      <c r="G3" s="98"/>
      <c r="H3" s="23" t="s">
        <v>130</v>
      </c>
      <c r="I3" s="23" t="s">
        <v>303</v>
      </c>
    </row>
    <row r="4">
      <c r="A4" s="31"/>
      <c r="B4" s="3" t="s">
        <v>312</v>
      </c>
      <c r="C4" s="3" t="s">
        <v>313</v>
      </c>
      <c r="D4" s="3" t="s">
        <v>314</v>
      </c>
      <c r="E4" s="3" t="s">
        <v>315</v>
      </c>
      <c r="F4" s="3" t="s">
        <v>316</v>
      </c>
      <c r="G4" s="3" t="s">
        <v>317</v>
      </c>
      <c r="H4" s="31"/>
      <c r="I4" s="31"/>
    </row>
    <row r="5">
      <c r="A5" s="15" t="s">
        <v>14</v>
      </c>
      <c r="B5" s="42">
        <v>0.24799694772987407</v>
      </c>
      <c r="C5" s="17">
        <v>0.55703929797787111</v>
      </c>
      <c r="D5" s="17">
        <v>0.70202212895841287</v>
      </c>
      <c r="E5" s="42">
        <v>5.2117512399847392</v>
      </c>
      <c r="F5" s="17">
        <v>93.021747424647089</v>
      </c>
      <c r="G5" s="17">
        <v>0.25944296070202211</v>
      </c>
      <c r="H5" s="16">
        <v>26210</v>
      </c>
      <c r="I5" s="17">
        <v>0</v>
      </c>
      <c r="K5" s="135"/>
      <c r="L5" s="135"/>
      <c r="M5" s="135"/>
      <c r="N5" s="135"/>
      <c r="O5" s="135"/>
    </row>
    <row r="6">
      <c r="A6" s="15" t="s">
        <v>15</v>
      </c>
      <c r="B6" s="42">
        <v>0</v>
      </c>
      <c r="C6" s="17">
        <v>0.53619302949061665</v>
      </c>
      <c r="D6" s="17">
        <v>1.2064343163538873</v>
      </c>
      <c r="E6" s="42">
        <v>6.4343163538873993</v>
      </c>
      <c r="F6" s="17">
        <v>91.152815013404833</v>
      </c>
      <c r="G6" s="17">
        <v>0.67024128686327078</v>
      </c>
      <c r="H6" s="16">
        <v>746</v>
      </c>
      <c r="I6" s="78">
        <v>0</v>
      </c>
      <c r="K6" s="135"/>
      <c r="L6" s="135"/>
      <c r="M6" s="135"/>
      <c r="N6" s="135"/>
      <c r="O6" s="135"/>
    </row>
    <row r="7">
      <c r="A7" s="15" t="s">
        <v>16</v>
      </c>
      <c r="B7" s="42">
        <v>0.2602328863796754</v>
      </c>
      <c r="C7" s="17">
        <v>0.54398964949423667</v>
      </c>
      <c r="D7" s="17">
        <v>0.74982357092448837</v>
      </c>
      <c r="E7" s="42">
        <v>4.773876734885909</v>
      </c>
      <c r="F7" s="17">
        <v>93.497118325099976</v>
      </c>
      <c r="G7" s="17">
        <v>0.17495883321571395</v>
      </c>
      <c r="H7" s="16">
        <v>68017</v>
      </c>
      <c r="I7" s="17">
        <v>0.0014702206801240866</v>
      </c>
      <c r="K7" s="135"/>
      <c r="L7" s="135"/>
      <c r="M7" s="135"/>
      <c r="N7" s="135"/>
      <c r="O7" s="135"/>
    </row>
    <row r="8">
      <c r="A8" s="15" t="s">
        <v>17</v>
      </c>
      <c r="B8" s="42">
        <v>0.25301673803036201</v>
      </c>
      <c r="C8" s="17">
        <v>0.54495912806539504</v>
      </c>
      <c r="D8" s="17">
        <v>0.56442195406773066</v>
      </c>
      <c r="E8" s="42">
        <v>3.7368625924484236</v>
      </c>
      <c r="F8" s="17">
        <v>94.394706111327366</v>
      </c>
      <c r="G8" s="17">
        <v>0.50603347606072402</v>
      </c>
      <c r="H8" s="16">
        <v>5142</v>
      </c>
      <c r="I8" s="17">
        <v>0.077790742901594712</v>
      </c>
      <c r="K8" s="135"/>
      <c r="L8" s="135"/>
      <c r="M8" s="135"/>
      <c r="N8" s="135"/>
      <c r="O8" s="135"/>
    </row>
    <row r="9">
      <c r="A9" s="15" t="s">
        <v>18</v>
      </c>
      <c r="B9" s="42">
        <v>0.33453422542460115</v>
      </c>
      <c r="C9" s="17">
        <v>0.38600102933607822</v>
      </c>
      <c r="D9" s="17">
        <v>0.6690684508492023</v>
      </c>
      <c r="E9" s="42">
        <v>3.885743695316521</v>
      </c>
      <c r="F9" s="17">
        <v>94.004117344312917</v>
      </c>
      <c r="G9" s="17">
        <v>0.72053525476067937</v>
      </c>
      <c r="H9" s="16">
        <v>3886</v>
      </c>
      <c r="I9" s="78">
        <v>0</v>
      </c>
      <c r="K9" s="135"/>
      <c r="L9" s="135"/>
      <c r="M9" s="135"/>
      <c r="N9" s="135"/>
      <c r="O9" s="135"/>
    </row>
    <row r="10">
      <c r="A10" s="15" t="s">
        <v>19</v>
      </c>
      <c r="B10" s="42">
        <v>0.27456241614926213</v>
      </c>
      <c r="C10" s="17">
        <v>0.51792455773610802</v>
      </c>
      <c r="D10" s="17">
        <v>0.62712551870456457</v>
      </c>
      <c r="E10" s="42">
        <v>4.1527565442575893</v>
      </c>
      <c r="F10" s="17">
        <v>94.009547284016108</v>
      </c>
      <c r="G10" s="17">
        <v>0.4180836791363764</v>
      </c>
      <c r="H10" s="16">
        <v>32055</v>
      </c>
      <c r="I10" s="17">
        <v>0.012478552487911403</v>
      </c>
      <c r="K10" s="135"/>
      <c r="L10" s="135"/>
      <c r="M10" s="135"/>
      <c r="N10" s="135"/>
      <c r="O10" s="135"/>
    </row>
    <row r="11">
      <c r="A11" s="15" t="s">
        <v>20</v>
      </c>
      <c r="B11" s="42">
        <v>0.33367556468172482</v>
      </c>
      <c r="C11" s="17">
        <v>0.47484599589322385</v>
      </c>
      <c r="D11" s="17">
        <v>0.75718685831622179</v>
      </c>
      <c r="E11" s="42">
        <v>3.7987679671457908</v>
      </c>
      <c r="F11" s="17">
        <v>94.083675564681727</v>
      </c>
      <c r="G11" s="17">
        <v>0.55184804928131415</v>
      </c>
      <c r="H11" s="16">
        <v>7792</v>
      </c>
      <c r="I11" s="17">
        <v>0</v>
      </c>
      <c r="K11" s="135"/>
      <c r="L11" s="135"/>
      <c r="M11" s="135"/>
      <c r="N11" s="135"/>
      <c r="O11" s="135"/>
    </row>
    <row r="12">
      <c r="A12" s="15" t="s">
        <v>21</v>
      </c>
      <c r="B12" s="42">
        <v>0.26537997587454765</v>
      </c>
      <c r="C12" s="17">
        <v>0.69963811821471644</v>
      </c>
      <c r="D12" s="17">
        <v>0.67551266586248493</v>
      </c>
      <c r="E12" s="42">
        <v>4.6200241254523524</v>
      </c>
      <c r="F12" s="17">
        <v>91.519903498190587</v>
      </c>
      <c r="G12" s="17">
        <v>2.2195416164053077</v>
      </c>
      <c r="H12" s="16">
        <v>8324</v>
      </c>
      <c r="I12" s="17">
        <v>0.40845747236905333</v>
      </c>
      <c r="K12" s="135"/>
      <c r="L12" s="135"/>
      <c r="M12" s="135"/>
      <c r="N12" s="135"/>
      <c r="O12" s="135"/>
    </row>
    <row r="13">
      <c r="A13" s="15" t="s">
        <v>22</v>
      </c>
      <c r="B13" s="42">
        <v>0.385337086181477</v>
      </c>
      <c r="C13" s="17">
        <v>0.52271813429835134</v>
      </c>
      <c r="D13" s="17">
        <v>0.76062190054952428</v>
      </c>
      <c r="E13" s="42">
        <v>4.1649912880310955</v>
      </c>
      <c r="F13" s="17">
        <v>92.96676048787026</v>
      </c>
      <c r="G13" s="17">
        <v>1.1995711030692937</v>
      </c>
      <c r="H13" s="16">
        <v>29868</v>
      </c>
      <c r="I13" s="17">
        <v>0.080353555644837288</v>
      </c>
      <c r="K13" s="135"/>
      <c r="L13" s="135"/>
      <c r="M13" s="135"/>
      <c r="N13" s="135"/>
      <c r="O13" s="135"/>
    </row>
    <row r="14">
      <c r="A14" s="15" t="s">
        <v>23</v>
      </c>
      <c r="B14" s="42">
        <v>0.23058844397144251</v>
      </c>
      <c r="C14" s="17">
        <v>0.53212717839563661</v>
      </c>
      <c r="D14" s="17">
        <v>0.71837169083410934</v>
      </c>
      <c r="E14" s="42">
        <v>4.3634428628442201</v>
      </c>
      <c r="F14" s="17">
        <v>93.330672697441358</v>
      </c>
      <c r="G14" s="17">
        <v>0.82479712651323678</v>
      </c>
      <c r="H14" s="16">
        <v>22583</v>
      </c>
      <c r="I14" s="17">
        <v>0.14169950847982996</v>
      </c>
      <c r="K14" s="135"/>
      <c r="L14" s="135"/>
      <c r="M14" s="135"/>
      <c r="N14" s="135"/>
      <c r="O14" s="135"/>
    </row>
    <row r="15">
      <c r="A15" s="15" t="s">
        <v>24</v>
      </c>
      <c r="B15" s="42">
        <v>0.35797386790764274</v>
      </c>
      <c r="C15" s="17">
        <v>0.5548594952568463</v>
      </c>
      <c r="D15" s="17">
        <v>0.62645426883837485</v>
      </c>
      <c r="E15" s="42">
        <v>4.403078575264006</v>
      </c>
      <c r="F15" s="17">
        <v>93.914444245570067</v>
      </c>
      <c r="G15" s="17">
        <v>0.1431895471630571</v>
      </c>
      <c r="H15" s="16">
        <v>5608</v>
      </c>
      <c r="I15" s="17">
        <v>0.3744650499286733</v>
      </c>
      <c r="K15" s="135"/>
      <c r="L15" s="135"/>
      <c r="M15" s="135"/>
      <c r="N15" s="135"/>
      <c r="O15" s="135"/>
    </row>
    <row r="16">
      <c r="A16" s="15" t="s">
        <v>25</v>
      </c>
      <c r="B16" s="42">
        <v>0.29239766081871343</v>
      </c>
      <c r="C16" s="17">
        <v>0.51731893837156995</v>
      </c>
      <c r="D16" s="17">
        <v>0.73099415204678353</v>
      </c>
      <c r="E16" s="42">
        <v>4.0823211875843448</v>
      </c>
      <c r="F16" s="17">
        <v>94.230769230769226</v>
      </c>
      <c r="G16" s="17">
        <v>0.14619883040935672</v>
      </c>
      <c r="H16" s="16">
        <v>8926</v>
      </c>
      <c r="I16" s="17">
        <v>0.38090970199417429</v>
      </c>
      <c r="K16" s="135"/>
      <c r="L16" s="135"/>
      <c r="M16" s="135"/>
      <c r="N16" s="135"/>
      <c r="O16" s="135"/>
    </row>
    <row r="17">
      <c r="A17" s="15" t="s">
        <v>26</v>
      </c>
      <c r="B17" s="42">
        <v>0.32241597033773073</v>
      </c>
      <c r="C17" s="17">
        <v>0.62065074290013167</v>
      </c>
      <c r="D17" s="17">
        <v>0.83022112361965661</v>
      </c>
      <c r="E17" s="42">
        <v>5.0350627367742282</v>
      </c>
      <c r="F17" s="17">
        <v>91.703162363309062</v>
      </c>
      <c r="G17" s="17">
        <v>1.4884870630591902</v>
      </c>
      <c r="H17" s="16">
        <v>37259</v>
      </c>
      <c r="I17" s="17">
        <v>0.10735661182533079</v>
      </c>
      <c r="K17" s="135"/>
      <c r="L17" s="135"/>
      <c r="M17" s="135"/>
      <c r="N17" s="135"/>
      <c r="O17" s="135"/>
    </row>
    <row r="18">
      <c r="A18" s="15" t="s">
        <v>27</v>
      </c>
      <c r="B18" s="42">
        <v>0.19975031210986266</v>
      </c>
      <c r="C18" s="17">
        <v>0.48689138576779023</v>
      </c>
      <c r="D18" s="17">
        <v>0.66167290886392005</v>
      </c>
      <c r="E18" s="42">
        <v>4.382022471910112</v>
      </c>
      <c r="F18" s="17">
        <v>94.182272159800249</v>
      </c>
      <c r="G18" s="17">
        <v>0.087390761548064924</v>
      </c>
      <c r="H18" s="16">
        <v>8030</v>
      </c>
      <c r="I18" s="17">
        <v>0.24906600249066002</v>
      </c>
      <c r="K18" s="135"/>
      <c r="L18" s="135"/>
      <c r="M18" s="135"/>
      <c r="N18" s="135"/>
      <c r="O18" s="135"/>
    </row>
    <row r="19">
      <c r="A19" s="15" t="s">
        <v>28</v>
      </c>
      <c r="B19" s="42">
        <v>0.2743484224965706</v>
      </c>
      <c r="C19" s="17">
        <v>0.5486968449931412</v>
      </c>
      <c r="D19" s="17">
        <v>0.82304526748971196</v>
      </c>
      <c r="E19" s="42">
        <v>4.4581618655692736</v>
      </c>
      <c r="F19" s="17">
        <v>93.209876543209873</v>
      </c>
      <c r="G19" s="17">
        <v>0.68587105624142664</v>
      </c>
      <c r="H19" s="16">
        <v>1459</v>
      </c>
      <c r="I19" s="17">
        <v>0.068540095956134348</v>
      </c>
      <c r="K19" s="135"/>
      <c r="L19" s="135"/>
      <c r="M19" s="135"/>
      <c r="N19" s="135"/>
      <c r="O19" s="135"/>
    </row>
    <row r="20">
      <c r="A20" s="15" t="s">
        <v>29</v>
      </c>
      <c r="B20" s="42">
        <v>0.26925387747835955</v>
      </c>
      <c r="C20" s="17">
        <v>0.45617392465341911</v>
      </c>
      <c r="D20" s="17">
        <v>0.68982398362224351</v>
      </c>
      <c r="E20" s="42">
        <v>5.7166381094372376</v>
      </c>
      <c r="F20" s="17">
        <v>92.425287612096398</v>
      </c>
      <c r="G20" s="17">
        <v>0.44282249271234342</v>
      </c>
      <c r="H20" s="16">
        <v>44954</v>
      </c>
      <c r="I20" s="17">
        <v>0.033367442274324866</v>
      </c>
      <c r="K20" s="135"/>
      <c r="L20" s="135"/>
      <c r="M20" s="135"/>
      <c r="N20" s="135"/>
      <c r="O20" s="135"/>
    </row>
    <row r="21">
      <c r="A21" s="15" t="s">
        <v>30</v>
      </c>
      <c r="B21" s="42">
        <v>0.36380172805820826</v>
      </c>
      <c r="C21" s="17">
        <v>0.51917538274973474</v>
      </c>
      <c r="D21" s="17">
        <v>0.72381385478247684</v>
      </c>
      <c r="E21" s="42">
        <v>4.8961649234500531</v>
      </c>
      <c r="F21" s="17">
        <v>93.239351220251635</v>
      </c>
      <c r="G21" s="17">
        <v>0.25769289070789753</v>
      </c>
      <c r="H21" s="16">
        <v>26392</v>
      </c>
      <c r="I21" s="17">
        <v>0.01515610791148833</v>
      </c>
      <c r="K21" s="135"/>
      <c r="L21" s="135"/>
      <c r="M21" s="135"/>
      <c r="N21" s="135"/>
      <c r="O21" s="135"/>
    </row>
    <row r="22">
      <c r="A22" s="15" t="s">
        <v>31</v>
      </c>
      <c r="B22" s="42">
        <v>0.33045246568378245</v>
      </c>
      <c r="C22" s="17">
        <v>0.38129130655821047</v>
      </c>
      <c r="D22" s="17">
        <v>0.55922724961870873</v>
      </c>
      <c r="E22" s="42">
        <v>3.8637519064565327</v>
      </c>
      <c r="F22" s="17">
        <v>94.789018810371132</v>
      </c>
      <c r="G22" s="17">
        <v>0.076258261311642095</v>
      </c>
      <c r="H22" s="16">
        <v>3934</v>
      </c>
      <c r="I22" s="17">
        <v>0</v>
      </c>
      <c r="K22" s="135"/>
      <c r="L22" s="135"/>
      <c r="M22" s="135"/>
      <c r="N22" s="135"/>
      <c r="O22" s="135"/>
    </row>
    <row r="23">
      <c r="A23" s="15" t="s">
        <v>32</v>
      </c>
      <c r="B23" s="42">
        <v>0.37811948575749937</v>
      </c>
      <c r="C23" s="17">
        <v>0.56297790101672129</v>
      </c>
      <c r="D23" s="17">
        <v>0.70582304008066543</v>
      </c>
      <c r="E23" s="42">
        <v>4.6886816233929922</v>
      </c>
      <c r="F23" s="17">
        <v>93.471136879253848</v>
      </c>
      <c r="G23" s="17">
        <v>0.19326107049827745</v>
      </c>
      <c r="H23" s="16">
        <v>11908</v>
      </c>
      <c r="I23" s="17">
        <v>0.058784010749076257</v>
      </c>
      <c r="K23" s="135"/>
      <c r="L23" s="135"/>
      <c r="M23" s="135"/>
      <c r="N23" s="135"/>
      <c r="O23" s="135"/>
    </row>
    <row r="24">
      <c r="A24" s="15" t="s">
        <v>33</v>
      </c>
      <c r="B24" s="42">
        <v>0.28414576953847004</v>
      </c>
      <c r="C24" s="17">
        <v>0.56277414549366878</v>
      </c>
      <c r="D24" s="17">
        <v>0.74760683053325616</v>
      </c>
      <c r="E24" s="42">
        <v>5.3932522276476593</v>
      </c>
      <c r="F24" s="17">
        <v>92.592899114458334</v>
      </c>
      <c r="G24" s="17">
        <v>0.41932191232861599</v>
      </c>
      <c r="H24" s="16">
        <v>36708</v>
      </c>
      <c r="I24" s="17">
        <v>1.2504086302713304</v>
      </c>
      <c r="K24" s="135"/>
      <c r="L24" s="135"/>
      <c r="M24" s="135"/>
      <c r="N24" s="135"/>
      <c r="O24" s="135"/>
    </row>
    <row r="25">
      <c r="A25" s="15" t="s">
        <v>34</v>
      </c>
      <c r="B25" s="42">
        <v>0.24780076818238134</v>
      </c>
      <c r="C25" s="17">
        <v>0.73101226613802506</v>
      </c>
      <c r="D25" s="17">
        <v>0.79296245818362043</v>
      </c>
      <c r="E25" s="42">
        <v>5.5879073225126996</v>
      </c>
      <c r="F25" s="17">
        <v>92.553586916119428</v>
      </c>
      <c r="G25" s="17">
        <v>0.086730268863833476</v>
      </c>
      <c r="H25" s="16">
        <v>8071</v>
      </c>
      <c r="I25" s="17">
        <v>0</v>
      </c>
      <c r="K25" s="135"/>
      <c r="L25" s="135"/>
      <c r="M25" s="135"/>
      <c r="N25" s="135"/>
      <c r="O25" s="135"/>
    </row>
    <row r="26">
      <c r="A26" s="19" t="s">
        <v>35</v>
      </c>
      <c r="B26" s="44">
        <v>0.29080599840874988</v>
      </c>
      <c r="C26" s="21">
        <v>0.53931294250349981</v>
      </c>
      <c r="D26" s="21">
        <v>0.72487486529765444</v>
      </c>
      <c r="E26" s="44">
        <v>4.8132798888139146</v>
      </c>
      <c r="F26" s="21">
        <v>93.079069017956954</v>
      </c>
      <c r="G26" s="21">
        <v>0.5526572870192259</v>
      </c>
      <c r="H26" s="20">
        <v>397872</v>
      </c>
      <c r="I26" s="21">
        <v>0.17593597941046368</v>
      </c>
      <c r="K26" s="135"/>
      <c r="L26" s="135"/>
      <c r="M26" s="135"/>
      <c r="N26" s="135"/>
      <c r="O26" s="135"/>
    </row>
  </sheetData>
  <mergeCells count="5">
    <mergeCell ref="A1:I1"/>
    <mergeCell ref="A3:A4"/>
    <mergeCell ref="H3:H4"/>
    <mergeCell ref="I3:I4"/>
    <mergeCell ref="C3:G3"/>
  </mergeCells>
  <printOptions headings="0" gridLines="1" gridLinesSet="1"/>
  <pageMargins left="0.70866141732283472" right="0.70866141732283472" top="0.74803149606299213" bottom="0.74803149606299213" header="0.5" footer="0.5"/>
  <pageSetup paperSize="9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customWidth="1" min="1" max="1" width="13.140625"/>
    <col customWidth="1" min="2" max="2" width="9.85546875"/>
    <col customWidth="1" min="3" max="3" width="10.140625"/>
    <col bestFit="1" customWidth="1" min="4" max="4" width="10.42578125"/>
    <col customWidth="1" min="5" max="5" width="12.140625"/>
  </cols>
  <sheetData>
    <row ht="44.25" customHeight="1" r="1">
      <c r="A1" s="8" t="s">
        <v>318</v>
      </c>
      <c r="B1" s="8"/>
      <c r="C1" s="8"/>
      <c r="D1" s="8"/>
    </row>
    <row ht="25.5" customHeight="1" r="3">
      <c r="A3" s="9" t="s">
        <v>319</v>
      </c>
      <c r="B3" s="65" t="s">
        <v>320</v>
      </c>
      <c r="C3" s="65"/>
      <c r="D3" s="9" t="s">
        <v>130</v>
      </c>
    </row>
    <row r="4">
      <c r="A4" s="11"/>
      <c r="B4" s="57" t="s">
        <v>321</v>
      </c>
      <c r="C4" s="57" t="s">
        <v>322</v>
      </c>
      <c r="D4" s="11"/>
    </row>
    <row r="5">
      <c r="A5" s="125" t="s">
        <v>312</v>
      </c>
      <c r="B5" s="17">
        <v>0.12878813024861421</v>
      </c>
      <c r="C5" s="17">
        <v>1.1142544735060833</v>
      </c>
      <c r="D5" s="17">
        <v>0.28699841454273911</v>
      </c>
    </row>
    <row r="6">
      <c r="A6" s="125" t="s">
        <v>313</v>
      </c>
      <c r="B6" s="17">
        <v>0.25093769708235136</v>
      </c>
      <c r="C6" s="17">
        <v>1.9837895065692419</v>
      </c>
      <c r="D6" s="17">
        <v>0.52913591186083642</v>
      </c>
    </row>
    <row r="7">
      <c r="A7" s="125" t="s">
        <v>314</v>
      </c>
      <c r="B7" s="17">
        <v>0.37574268928203935</v>
      </c>
      <c r="C7" s="17">
        <v>2.4662859919815334</v>
      </c>
      <c r="D7" s="17">
        <v>0.71136597313360472</v>
      </c>
    </row>
    <row r="8">
      <c r="A8" s="125" t="s">
        <v>315</v>
      </c>
      <c r="B8" s="17">
        <v>3.6970159657450123</v>
      </c>
      <c r="C8" s="17">
        <v>10.444833989968238</v>
      </c>
      <c r="D8" s="17">
        <v>4.7803347571798369</v>
      </c>
    </row>
    <row r="9">
      <c r="A9" s="125" t="s">
        <v>316</v>
      </c>
      <c r="B9" s="17">
        <v>95.073190161649023</v>
      </c>
      <c r="C9" s="17">
        <v>83.641980665428605</v>
      </c>
      <c r="D9" s="17">
        <v>93.237982986288159</v>
      </c>
    </row>
    <row r="10">
      <c r="A10" s="125" t="s">
        <v>317</v>
      </c>
      <c r="B10" s="17">
        <v>0.47432535599296316</v>
      </c>
      <c r="C10" s="17">
        <v>0.34885537254629712</v>
      </c>
      <c r="D10" s="17">
        <v>0.45418195699482011</v>
      </c>
    </row>
    <row r="11">
      <c r="A11" s="211" t="s">
        <v>35</v>
      </c>
      <c r="B11" s="21">
        <v>100</v>
      </c>
      <c r="C11" s="21">
        <v>100</v>
      </c>
      <c r="D11" s="21">
        <v>100</v>
      </c>
    </row>
  </sheetData>
  <mergeCells count="4">
    <mergeCell ref="A1:D1"/>
    <mergeCell ref="A3:A4"/>
    <mergeCell ref="D3:D4"/>
    <mergeCell ref="B3:C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D20" activeCellId="0" sqref="D20"/>
    </sheetView>
  </sheetViews>
  <sheetFormatPr defaultColWidth="8.85546875" defaultRowHeight="15"/>
  <cols>
    <col customWidth="1" min="1" max="1" width="22.7109375"/>
    <col customWidth="1" min="2" max="2" width="17.140625"/>
    <col bestFit="1" customWidth="1" min="3" max="5" width="9.42578125"/>
    <col customWidth="1" min="6" max="6" width="10.28515625"/>
  </cols>
  <sheetData>
    <row ht="29.25" customHeight="1" r="1">
      <c r="A1" s="8" t="s">
        <v>323</v>
      </c>
      <c r="B1" s="8"/>
      <c r="C1" s="8"/>
      <c r="D1" s="8"/>
      <c r="E1" s="8"/>
      <c r="F1" s="8"/>
      <c r="G1" s="8"/>
    </row>
    <row ht="18.75" customHeight="1" r="2"/>
    <row ht="27" customHeight="1" r="3">
      <c r="A3" s="9" t="s">
        <v>319</v>
      </c>
      <c r="B3" s="164" t="s">
        <v>320</v>
      </c>
      <c r="C3" s="164"/>
      <c r="D3" s="164"/>
      <c r="E3" s="164" t="s">
        <v>320</v>
      </c>
      <c r="F3" s="164"/>
      <c r="G3" s="164"/>
    </row>
    <row ht="25.5" r="4">
      <c r="A4" s="11"/>
      <c r="B4" s="212" t="s">
        <v>321</v>
      </c>
      <c r="C4" s="212" t="s">
        <v>322</v>
      </c>
      <c r="D4" s="212" t="s">
        <v>130</v>
      </c>
      <c r="E4" s="212" t="s">
        <v>321</v>
      </c>
      <c r="F4" s="212" t="s">
        <v>322</v>
      </c>
      <c r="G4" s="212" t="s">
        <v>130</v>
      </c>
    </row>
    <row r="5">
      <c r="A5" s="125" t="s">
        <v>312</v>
      </c>
      <c r="B5" s="213">
        <v>388</v>
      </c>
      <c r="C5" s="213">
        <v>642</v>
      </c>
      <c r="D5" s="213">
        <v>1030</v>
      </c>
      <c r="E5" s="17">
        <v>0.12878813024861421</v>
      </c>
      <c r="F5" s="17">
        <v>1.1142544735060833</v>
      </c>
      <c r="G5" s="17">
        <v>0.28699841454273911</v>
      </c>
    </row>
    <row r="6">
      <c r="A6" s="125" t="s">
        <v>313</v>
      </c>
      <c r="B6" s="213">
        <v>756</v>
      </c>
      <c r="C6" s="213">
        <v>1143</v>
      </c>
      <c r="D6" s="213">
        <v>1899</v>
      </c>
      <c r="E6" s="17">
        <v>0.25093769708235136</v>
      </c>
      <c r="F6" s="17">
        <v>1.9837895065692419</v>
      </c>
      <c r="G6" s="17">
        <v>0.52913591186083642</v>
      </c>
    </row>
    <row ht="16.5" customHeight="1" r="7">
      <c r="A7" s="125" t="s">
        <v>314</v>
      </c>
      <c r="B7" s="213">
        <v>1132</v>
      </c>
      <c r="C7" s="213">
        <v>1421</v>
      </c>
      <c r="D7" s="213">
        <v>2553</v>
      </c>
      <c r="E7" s="17">
        <v>0.37574268928203935</v>
      </c>
      <c r="F7" s="17">
        <v>2.4662859919815334</v>
      </c>
      <c r="G7" s="17">
        <v>0.71136597313360472</v>
      </c>
    </row>
    <row r="8">
      <c r="A8" s="125" t="s">
        <v>315</v>
      </c>
      <c r="B8" s="213">
        <v>11138</v>
      </c>
      <c r="C8" s="213">
        <v>6018</v>
      </c>
      <c r="D8" s="213">
        <v>17156</v>
      </c>
      <c r="E8" s="17">
        <v>3.6970159657450123</v>
      </c>
      <c r="F8" s="17">
        <v>10.444833989968238</v>
      </c>
      <c r="G8" s="17">
        <v>4.7803347571798369</v>
      </c>
    </row>
    <row r="9">
      <c r="A9" s="125" t="s">
        <v>316</v>
      </c>
      <c r="B9" s="213">
        <v>286427</v>
      </c>
      <c r="C9" s="213">
        <v>48192</v>
      </c>
      <c r="D9" s="213">
        <v>334619</v>
      </c>
      <c r="E9" s="17">
        <v>95.073190161649023</v>
      </c>
      <c r="F9" s="17">
        <v>83.641980665428605</v>
      </c>
      <c r="G9" s="17">
        <v>93.237982986288159</v>
      </c>
    </row>
    <row r="10">
      <c r="A10" s="125" t="s">
        <v>317</v>
      </c>
      <c r="B10" s="213">
        <v>1429</v>
      </c>
      <c r="C10" s="213">
        <v>201</v>
      </c>
      <c r="D10" s="213">
        <v>1630</v>
      </c>
      <c r="E10" s="17">
        <v>0.47432535599296316</v>
      </c>
      <c r="F10" s="17">
        <v>0.34885537254629712</v>
      </c>
      <c r="G10" s="17">
        <v>0.45418195699482011</v>
      </c>
    </row>
    <row r="11">
      <c r="A11" s="214" t="s">
        <v>35</v>
      </c>
      <c r="B11" s="215">
        <v>301270</v>
      </c>
      <c r="C11" s="215">
        <v>57617</v>
      </c>
      <c r="D11" s="215">
        <v>358887</v>
      </c>
      <c r="E11" s="21">
        <v>100</v>
      </c>
      <c r="F11" s="21">
        <v>100</v>
      </c>
      <c r="G11" s="21">
        <v>100</v>
      </c>
    </row>
  </sheetData>
  <mergeCells count="3">
    <mergeCell ref="A1:G1"/>
    <mergeCell ref="E3:G3"/>
    <mergeCell ref="B3:D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8.42578125"/>
    <col customWidth="1" min="2" max="2" width="10.140625"/>
    <col customWidth="1" min="7" max="7" width="9.85546875"/>
  </cols>
  <sheetData>
    <row ht="33.75" customHeight="1" r="1">
      <c r="A1" s="8" t="s">
        <v>324</v>
      </c>
      <c r="B1" s="8"/>
      <c r="C1" s="8"/>
      <c r="D1" s="8"/>
      <c r="E1" s="8"/>
      <c r="F1" s="8"/>
      <c r="G1" s="8"/>
    </row>
    <row r="3">
      <c r="A3" s="9" t="s">
        <v>325</v>
      </c>
      <c r="B3" s="65" t="s">
        <v>326</v>
      </c>
      <c r="C3" s="65"/>
      <c r="D3" s="65"/>
      <c r="E3" s="65"/>
      <c r="F3" s="65"/>
      <c r="G3" s="9" t="s">
        <v>327</v>
      </c>
    </row>
    <row ht="25.5" customHeight="1" r="4">
      <c r="A4" s="11"/>
      <c r="B4" s="57" t="s">
        <v>328</v>
      </c>
      <c r="C4" s="57" t="s">
        <v>329</v>
      </c>
      <c r="D4" s="57" t="s">
        <v>330</v>
      </c>
      <c r="E4" s="57" t="s">
        <v>331</v>
      </c>
      <c r="F4" s="57" t="s">
        <v>332</v>
      </c>
      <c r="G4" s="11"/>
    </row>
    <row r="5">
      <c r="A5" s="125" t="s">
        <v>333</v>
      </c>
      <c r="B5" s="79">
        <v>66.13260624232889</v>
      </c>
      <c r="C5" s="79">
        <v>28.434530232762476</v>
      </c>
      <c r="D5" s="79">
        <v>0.053817914226326299</v>
      </c>
      <c r="E5" s="79">
        <v>4.2949990526948767</v>
      </c>
      <c r="F5" s="79">
        <v>1.0840465579874297</v>
      </c>
      <c r="G5" s="180">
        <v>364191</v>
      </c>
    </row>
    <row r="6">
      <c r="A6" s="125" t="s">
        <v>334</v>
      </c>
      <c r="B6" s="79">
        <v>16.164383561643834</v>
      </c>
      <c r="C6" s="79">
        <v>80</v>
      </c>
      <c r="D6" s="79">
        <v>0</v>
      </c>
      <c r="E6" s="79">
        <v>1.6438356164383561</v>
      </c>
      <c r="F6" s="79">
        <v>2.1917808219178081</v>
      </c>
      <c r="G6" s="15">
        <v>365</v>
      </c>
    </row>
    <row r="7">
      <c r="A7" s="125" t="s">
        <v>335</v>
      </c>
      <c r="B7" s="79">
        <v>17.105263157894736</v>
      </c>
      <c r="C7" s="79">
        <v>77.631578947368425</v>
      </c>
      <c r="D7" s="79">
        <v>0.6578947368421052</v>
      </c>
      <c r="E7" s="79">
        <v>2.6315789473684208</v>
      </c>
      <c r="F7" s="79">
        <v>1.9736842105263157</v>
      </c>
      <c r="G7" s="15">
        <v>152</v>
      </c>
    </row>
    <row r="8">
      <c r="A8" s="125" t="s">
        <v>336</v>
      </c>
      <c r="B8" s="79">
        <v>3.4840371449874605</v>
      </c>
      <c r="C8" s="79">
        <v>92.245644953568757</v>
      </c>
      <c r="D8" s="79">
        <v>0.020334847149732257</v>
      </c>
      <c r="E8" s="79">
        <v>0.088117670982173116</v>
      </c>
      <c r="F8" s="79">
        <v>4.1618653833118691</v>
      </c>
      <c r="G8" s="180">
        <v>14753</v>
      </c>
    </row>
    <row r="9">
      <c r="A9" s="125" t="s">
        <v>337</v>
      </c>
      <c r="B9" s="79">
        <v>3.9402173913043481</v>
      </c>
      <c r="C9" s="79">
        <v>89.53804347826086</v>
      </c>
      <c r="D9" s="79">
        <v>0</v>
      </c>
      <c r="E9" s="79">
        <v>0.54347826086956519</v>
      </c>
      <c r="F9" s="79">
        <v>5.9782608695652177</v>
      </c>
      <c r="G9" s="180">
        <v>736</v>
      </c>
    </row>
    <row r="10">
      <c r="A10" s="125" t="s">
        <v>338</v>
      </c>
      <c r="B10" s="79">
        <v>41.430700447093891</v>
      </c>
      <c r="C10" s="79">
        <v>45.752608047690011</v>
      </c>
      <c r="D10" s="79">
        <v>0</v>
      </c>
      <c r="E10" s="79">
        <v>10.134128166915051</v>
      </c>
      <c r="F10" s="79">
        <v>2.6825633383010432</v>
      </c>
      <c r="G10" s="15">
        <v>671</v>
      </c>
    </row>
    <row r="11">
      <c r="A11" s="19" t="s">
        <v>35</v>
      </c>
      <c r="B11" s="132">
        <v>63.474747156495162</v>
      </c>
      <c r="C11" s="132">
        <v>31.123906445277626</v>
      </c>
      <c r="D11" s="132">
        <v>0.052511631326338785</v>
      </c>
      <c r="E11" s="132">
        <v>4.131877710912967</v>
      </c>
      <c r="F11" s="132">
        <v>1.2169570559879015</v>
      </c>
      <c r="G11" s="182">
        <v>380868</v>
      </c>
    </row>
  </sheetData>
  <mergeCells count="4">
    <mergeCell ref="A1:G1"/>
    <mergeCell ref="A3:A4"/>
    <mergeCell ref="G3:G4"/>
    <mergeCell ref="B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I1"/>
    </sheetView>
  </sheetViews>
  <sheetFormatPr defaultColWidth="8.85546875" defaultRowHeight="15"/>
  <cols>
    <col customWidth="1" min="2" max="2" width="11.140625"/>
    <col customWidth="1" min="6" max="6" width="10"/>
  </cols>
  <sheetData>
    <row ht="28.5" customHeight="1" r="1">
      <c r="A1" s="8" t="s">
        <v>339</v>
      </c>
      <c r="B1" s="8"/>
      <c r="C1" s="8"/>
      <c r="D1" s="8"/>
      <c r="E1" s="8"/>
      <c r="F1" s="8"/>
      <c r="G1" s="8"/>
      <c r="H1" s="8"/>
      <c r="I1" s="8"/>
    </row>
    <row ht="16.5" customHeight="1" r="3">
      <c r="A3" s="9" t="s">
        <v>319</v>
      </c>
      <c r="B3" s="65" t="s">
        <v>340</v>
      </c>
      <c r="C3" s="65"/>
      <c r="D3" s="65"/>
      <c r="E3" s="9" t="s">
        <v>130</v>
      </c>
      <c r="F3" s="65" t="s">
        <v>340</v>
      </c>
      <c r="G3" s="65"/>
      <c r="H3" s="65"/>
      <c r="I3" s="9" t="s">
        <v>130</v>
      </c>
    </row>
    <row ht="38.25" customHeight="1" r="4">
      <c r="A4" s="11"/>
      <c r="B4" s="57" t="s">
        <v>328</v>
      </c>
      <c r="C4" s="57" t="s">
        <v>329</v>
      </c>
      <c r="D4" s="57" t="s">
        <v>341</v>
      </c>
      <c r="E4" s="11"/>
      <c r="F4" s="57" t="s">
        <v>328</v>
      </c>
      <c r="G4" s="57" t="s">
        <v>329</v>
      </c>
      <c r="H4" s="57" t="s">
        <v>341</v>
      </c>
      <c r="I4" s="11"/>
    </row>
    <row r="5">
      <c r="A5" s="15" t="s">
        <v>333</v>
      </c>
      <c r="B5" s="16">
        <v>240849</v>
      </c>
      <c r="C5" s="16">
        <v>103556</v>
      </c>
      <c r="D5" s="16">
        <v>19786</v>
      </c>
      <c r="E5" s="102">
        <v>364191</v>
      </c>
      <c r="F5" s="17">
        <v>66.13260624232889</v>
      </c>
      <c r="G5" s="17">
        <v>28.434530232762476</v>
      </c>
      <c r="H5" s="17">
        <v>5.4328635249086332</v>
      </c>
      <c r="I5" s="102">
        <v>364191</v>
      </c>
      <c r="L5" s="7"/>
    </row>
    <row r="6">
      <c r="A6" s="15" t="s">
        <v>334</v>
      </c>
      <c r="B6" s="16">
        <v>59</v>
      </c>
      <c r="C6" s="16">
        <v>292</v>
      </c>
      <c r="D6" s="16">
        <v>14</v>
      </c>
      <c r="E6" s="102">
        <v>365</v>
      </c>
      <c r="F6" s="17">
        <v>16.164383561643834</v>
      </c>
      <c r="G6" s="17">
        <v>80</v>
      </c>
      <c r="H6" s="17">
        <v>3.8356164383561646</v>
      </c>
      <c r="I6" s="102">
        <v>365</v>
      </c>
      <c r="L6" s="7"/>
    </row>
    <row r="7">
      <c r="A7" s="15" t="s">
        <v>335</v>
      </c>
      <c r="B7" s="16">
        <v>26</v>
      </c>
      <c r="C7" s="16">
        <v>118</v>
      </c>
      <c r="D7" s="16">
        <v>8</v>
      </c>
      <c r="E7" s="102">
        <v>152</v>
      </c>
      <c r="F7" s="17">
        <v>17.105263157894736</v>
      </c>
      <c r="G7" s="17">
        <v>77.631578947368425</v>
      </c>
      <c r="H7" s="17">
        <v>5.2631578947368416</v>
      </c>
      <c r="I7" s="102">
        <v>152</v>
      </c>
      <c r="L7" s="7"/>
    </row>
    <row r="8">
      <c r="A8" s="15" t="s">
        <v>336</v>
      </c>
      <c r="B8" s="16">
        <v>514</v>
      </c>
      <c r="C8" s="16">
        <v>13609</v>
      </c>
      <c r="D8" s="16">
        <v>630</v>
      </c>
      <c r="E8" s="102">
        <v>14753</v>
      </c>
      <c r="F8" s="17">
        <v>3.4840371449874605</v>
      </c>
      <c r="G8" s="17">
        <v>92.245644953568757</v>
      </c>
      <c r="H8" s="17">
        <v>4.2703179014437742</v>
      </c>
      <c r="I8" s="102">
        <v>14753</v>
      </c>
      <c r="L8" s="7"/>
    </row>
    <row r="9">
      <c r="A9" s="15" t="s">
        <v>337</v>
      </c>
      <c r="B9" s="16">
        <v>29</v>
      </c>
      <c r="C9" s="16">
        <v>659</v>
      </c>
      <c r="D9" s="16">
        <v>48</v>
      </c>
      <c r="E9" s="102">
        <v>736</v>
      </c>
      <c r="F9" s="17">
        <v>3.9402173913043481</v>
      </c>
      <c r="G9" s="17">
        <v>89.53804347826086</v>
      </c>
      <c r="H9" s="17">
        <v>6.5217391304347823</v>
      </c>
      <c r="I9" s="102">
        <v>736</v>
      </c>
      <c r="L9" s="7"/>
    </row>
    <row r="10">
      <c r="A10" s="15" t="s">
        <v>338</v>
      </c>
      <c r="B10" s="16">
        <v>278</v>
      </c>
      <c r="C10" s="16">
        <v>307</v>
      </c>
      <c r="D10" s="16">
        <v>86</v>
      </c>
      <c r="E10" s="102">
        <v>671</v>
      </c>
      <c r="F10" s="17">
        <v>41.430700447093891</v>
      </c>
      <c r="G10" s="17">
        <v>45.752608047690011</v>
      </c>
      <c r="H10" s="17">
        <v>12.816691505216097</v>
      </c>
      <c r="I10" s="102">
        <v>671</v>
      </c>
      <c r="L10" s="7"/>
    </row>
    <row r="11">
      <c r="A11" s="214" t="s">
        <v>35</v>
      </c>
      <c r="B11" s="148">
        <v>241755</v>
      </c>
      <c r="C11" s="148">
        <v>118541</v>
      </c>
      <c r="D11" s="148">
        <v>20572</v>
      </c>
      <c r="E11" s="216">
        <v>380868</v>
      </c>
      <c r="F11" s="21">
        <v>63.474747156495162</v>
      </c>
      <c r="G11" s="21">
        <v>31.123906445277626</v>
      </c>
      <c r="H11" s="21">
        <v>5.401346398227207</v>
      </c>
      <c r="I11" s="216">
        <v>380868</v>
      </c>
      <c r="L11" s="7"/>
    </row>
    <row r="15">
      <c r="C15" s="105"/>
    </row>
    <row r="17">
      <c r="C17" s="105"/>
    </row>
    <row r="18">
      <c r="C18" s="105"/>
    </row>
    <row r="24">
      <c r="S24" s="135"/>
      <c r="U24" s="135"/>
      <c r="V24" s="135"/>
    </row>
  </sheetData>
  <mergeCells count="6">
    <mergeCell ref="A1:I1"/>
    <mergeCell ref="F3:H3"/>
    <mergeCell ref="B3:D3"/>
    <mergeCell ref="I3:I4"/>
    <mergeCell ref="A3:A4"/>
    <mergeCell ref="E3:E4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customWidth="1" min="1" max="1" width="18.42578125"/>
    <col bestFit="1" customWidth="1" min="3" max="3" width="11"/>
    <col customWidth="1" min="6" max="6" width="11.28515625"/>
  </cols>
  <sheetData>
    <row ht="64.5" customHeight="1" r="1">
      <c r="A1" s="8" t="s">
        <v>342</v>
      </c>
      <c r="B1" s="8"/>
      <c r="C1" s="8"/>
      <c r="D1" s="8"/>
      <c r="E1" s="8"/>
    </row>
    <row ht="22.5" customHeight="1" r="3">
      <c r="A3" s="164" t="s">
        <v>343</v>
      </c>
      <c r="B3" s="164" t="s">
        <v>67</v>
      </c>
      <c r="C3" s="24" t="s">
        <v>344</v>
      </c>
      <c r="D3" s="24"/>
      <c r="E3" s="9" t="s">
        <v>327</v>
      </c>
      <c r="J3" s="105"/>
      <c r="K3" s="105"/>
    </row>
    <row r="4">
      <c r="A4" s="165"/>
      <c r="B4" s="165"/>
      <c r="C4" s="58" t="s">
        <v>345</v>
      </c>
      <c r="D4" s="58" t="s">
        <v>346</v>
      </c>
      <c r="E4" s="11"/>
      <c r="J4" s="105"/>
      <c r="K4" s="105"/>
    </row>
    <row r="5">
      <c r="A5" s="125" t="s">
        <v>347</v>
      </c>
      <c r="B5" s="17">
        <v>65.180566958584194</v>
      </c>
      <c r="C5" s="17">
        <v>47.785106336663837</v>
      </c>
      <c r="D5" s="17">
        <v>31.164383561643838</v>
      </c>
      <c r="E5" s="180">
        <v>250686</v>
      </c>
      <c r="J5" s="105"/>
      <c r="K5" s="105"/>
    </row>
    <row r="6">
      <c r="A6" s="125" t="s">
        <v>348</v>
      </c>
      <c r="B6" s="17">
        <v>29.513318737456668</v>
      </c>
      <c r="C6" s="17">
        <v>45.266549119484537</v>
      </c>
      <c r="D6" s="17">
        <v>65.753424657534239</v>
      </c>
      <c r="E6" s="180">
        <v>124515</v>
      </c>
      <c r="J6" s="105"/>
      <c r="K6" s="105"/>
    </row>
    <row r="7">
      <c r="A7" s="125" t="s">
        <v>64</v>
      </c>
      <c r="B7" s="17">
        <v>5.3061143039591316</v>
      </c>
      <c r="C7" s="17">
        <v>6.94834454385163</v>
      </c>
      <c r="D7" s="17">
        <v>3.0821917808219177</v>
      </c>
      <c r="E7" s="180">
        <v>21814</v>
      </c>
    </row>
    <row r="8">
      <c r="A8" s="126" t="s">
        <v>35</v>
      </c>
      <c r="B8" s="21">
        <v>100</v>
      </c>
      <c r="C8" s="21">
        <v>100</v>
      </c>
      <c r="D8" s="21">
        <v>100</v>
      </c>
      <c r="E8" s="182">
        <v>397015</v>
      </c>
    </row>
    <row customFormat="1" r="11" s="53"/>
    <row r="15">
      <c r="C15" s="135"/>
      <c r="D15" s="135"/>
      <c r="E15" s="135"/>
      <c r="F15" s="135"/>
      <c r="G15" s="135"/>
      <c r="H15" s="135"/>
      <c r="I15" s="135"/>
    </row>
    <row r="16">
      <c r="C16" s="135"/>
      <c r="D16" s="135"/>
      <c r="E16" s="135"/>
      <c r="F16" s="135"/>
      <c r="G16" s="135"/>
      <c r="H16" s="135"/>
      <c r="I16" s="135"/>
    </row>
    <row r="17">
      <c r="C17" s="135"/>
      <c r="D17" s="135"/>
      <c r="E17" s="135"/>
      <c r="F17" s="135"/>
      <c r="G17" s="135"/>
      <c r="H17" s="135"/>
      <c r="I17" s="135"/>
    </row>
    <row r="18">
      <c r="C18" s="135"/>
      <c r="D18" s="135"/>
      <c r="E18" s="135"/>
      <c r="F18" s="135"/>
      <c r="G18" s="135"/>
      <c r="H18" s="135"/>
      <c r="I18" s="135"/>
    </row>
  </sheetData>
  <mergeCells count="5">
    <mergeCell ref="A1:E1"/>
    <mergeCell ref="A3:A4"/>
    <mergeCell ref="B3:B4"/>
    <mergeCell ref="E3:E4"/>
    <mergeCell ref="C3:D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F17" activeCellId="0" sqref="F17"/>
    </sheetView>
  </sheetViews>
  <sheetFormatPr defaultColWidth="8.85546875" defaultRowHeight="15"/>
  <cols>
    <col customWidth="1" min="1" max="1" width="9.28515625"/>
    <col customWidth="1" min="2" max="2" width="11.42578125"/>
    <col customWidth="1" min="3" max="3" width="13.85546875"/>
    <col bestFit="1" customWidth="1" min="6" max="6" width="12"/>
    <col bestFit="1" customWidth="1" min="7" max="7" width="11"/>
  </cols>
  <sheetData>
    <row ht="45.75" customHeight="1" r="1">
      <c r="A1" s="0" t="s">
        <v>349</v>
      </c>
    </row>
    <row ht="16.5" customHeight="1" r="3">
      <c r="A3" s="9" t="s">
        <v>343</v>
      </c>
      <c r="B3" s="217"/>
      <c r="C3" s="24" t="s">
        <v>344</v>
      </c>
      <c r="D3" s="24"/>
      <c r="E3" s="9" t="s">
        <v>327</v>
      </c>
      <c r="F3" s="217"/>
      <c r="G3" s="24" t="s">
        <v>344</v>
      </c>
      <c r="H3" s="24"/>
      <c r="I3" s="9" t="s">
        <v>327</v>
      </c>
    </row>
    <row ht="23.25" customHeight="1" r="4">
      <c r="A4" s="218"/>
      <c r="B4" s="58" t="s">
        <v>67</v>
      </c>
      <c r="C4" s="58" t="s">
        <v>345</v>
      </c>
      <c r="D4" s="58" t="s">
        <v>346</v>
      </c>
      <c r="E4" s="11"/>
      <c r="F4" s="58" t="s">
        <v>67</v>
      </c>
      <c r="G4" s="58" t="s">
        <v>345</v>
      </c>
      <c r="H4" s="58" t="s">
        <v>346</v>
      </c>
      <c r="I4" s="11"/>
    </row>
    <row r="5">
      <c r="A5" s="125" t="s">
        <v>347</v>
      </c>
      <c r="B5" s="16">
        <v>228643</v>
      </c>
      <c r="C5" s="16">
        <v>21952</v>
      </c>
      <c r="D5" s="16">
        <v>91</v>
      </c>
      <c r="E5" s="180">
        <v>250686</v>
      </c>
      <c r="F5" s="17">
        <v>65.180566958584194</v>
      </c>
      <c r="G5" s="17">
        <v>47.785106336663837</v>
      </c>
      <c r="H5" s="17">
        <v>31.164383561643838</v>
      </c>
      <c r="I5" s="180">
        <v>250686</v>
      </c>
    </row>
    <row r="6">
      <c r="A6" s="125" t="s">
        <v>348</v>
      </c>
      <c r="B6" s="16">
        <v>103528</v>
      </c>
      <c r="C6" s="16">
        <v>20795</v>
      </c>
      <c r="D6" s="16">
        <v>192</v>
      </c>
      <c r="E6" s="180">
        <v>124515</v>
      </c>
      <c r="F6" s="17">
        <v>29.513318737456668</v>
      </c>
      <c r="G6" s="17">
        <v>45.266549119484537</v>
      </c>
      <c r="H6" s="17">
        <v>65.753424657534239</v>
      </c>
      <c r="I6" s="180">
        <v>124515</v>
      </c>
    </row>
    <row r="7">
      <c r="A7" s="125" t="s">
        <v>64</v>
      </c>
      <c r="B7" s="16">
        <v>18613</v>
      </c>
      <c r="C7" s="16">
        <v>3192</v>
      </c>
      <c r="D7" s="16">
        <v>9</v>
      </c>
      <c r="E7" s="180">
        <v>21814</v>
      </c>
      <c r="F7" s="17">
        <v>5.3061143039591316</v>
      </c>
      <c r="G7" s="17">
        <v>6.94834454385163</v>
      </c>
      <c r="H7" s="17">
        <v>3.0821917808219177</v>
      </c>
      <c r="I7" s="180">
        <v>21814</v>
      </c>
    </row>
    <row r="8">
      <c r="A8" s="126" t="s">
        <v>35</v>
      </c>
      <c r="B8" s="148">
        <v>350784</v>
      </c>
      <c r="C8" s="148">
        <v>45939</v>
      </c>
      <c r="D8" s="148">
        <v>292</v>
      </c>
      <c r="E8" s="182">
        <v>397015</v>
      </c>
      <c r="F8" s="21">
        <v>100</v>
      </c>
      <c r="G8" s="21">
        <v>100</v>
      </c>
      <c r="H8" s="21">
        <v>100</v>
      </c>
      <c r="I8" s="182">
        <v>397015</v>
      </c>
    </row>
    <row ht="16.5" customHeight="1" r="10"/>
    <row r="11">
      <c r="B11" s="105"/>
    </row>
    <row r="12">
      <c r="B12" s="105"/>
    </row>
    <row r="13">
      <c r="B13" s="105"/>
    </row>
    <row r="24">
      <c r="C24" s="135"/>
      <c r="D24" s="135"/>
      <c r="E24" s="135"/>
      <c r="F24" s="135"/>
      <c r="G24" s="135"/>
      <c r="H24" s="135"/>
      <c r="I24" s="135"/>
    </row>
    <row r="25">
      <c r="C25" s="135"/>
      <c r="D25" s="135"/>
      <c r="E25" s="135"/>
      <c r="F25" s="135"/>
      <c r="G25" s="135"/>
      <c r="H25" s="135"/>
      <c r="I25" s="135"/>
    </row>
    <row r="26">
      <c r="C26" s="135"/>
      <c r="D26" s="135"/>
      <c r="E26" s="135"/>
      <c r="F26" s="135"/>
      <c r="G26" s="135"/>
      <c r="H26" s="135"/>
      <c r="I26" s="135"/>
    </row>
    <row r="27">
      <c r="C27" s="135"/>
      <c r="D27" s="135"/>
      <c r="E27" s="135"/>
      <c r="F27" s="135"/>
      <c r="G27" s="135"/>
      <c r="H27" s="135"/>
      <c r="I27" s="135"/>
    </row>
  </sheetData>
  <mergeCells count="5">
    <mergeCell ref="G3:H3"/>
    <mergeCell ref="C3:D3"/>
    <mergeCell ref="I3:I4"/>
    <mergeCell ref="A3:A4"/>
    <mergeCell ref="E3:E4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customWidth="1" min="1" max="1" width="11"/>
    <col customWidth="1" min="3" max="3" width="10.42578125"/>
    <col customWidth="1" min="4" max="4" width="12.7109375"/>
  </cols>
  <sheetData>
    <row ht="45.75" customHeight="1" r="1">
      <c r="A1" s="8" t="s">
        <v>350</v>
      </c>
      <c r="B1" s="8"/>
      <c r="C1" s="8"/>
      <c r="D1" s="8"/>
      <c r="E1" s="8"/>
    </row>
    <row ht="50.25" customHeight="1" r="3">
      <c r="A3" s="9" t="s">
        <v>351</v>
      </c>
      <c r="B3" s="219" t="s">
        <v>352</v>
      </c>
      <c r="C3" s="219"/>
      <c r="D3" s="219"/>
      <c r="E3" s="219"/>
    </row>
    <row ht="25.5" r="4">
      <c r="A4" s="11"/>
      <c r="B4" s="57" t="s">
        <v>74</v>
      </c>
      <c r="C4" s="57" t="s">
        <v>75</v>
      </c>
      <c r="D4" s="57" t="s">
        <v>76</v>
      </c>
      <c r="E4" s="12" t="s">
        <v>35</v>
      </c>
    </row>
    <row r="5">
      <c r="A5" s="125" t="s">
        <v>353</v>
      </c>
      <c r="B5" s="79">
        <v>34.124981445747366</v>
      </c>
      <c r="C5" s="79"/>
      <c r="D5" s="79">
        <v>65.753424657534239</v>
      </c>
      <c r="E5" s="79">
        <v>33.676286072772896</v>
      </c>
    </row>
    <row r="6">
      <c r="A6" s="125" t="s">
        <v>354</v>
      </c>
      <c r="B6" s="79">
        <v>30.190729855498411</v>
      </c>
      <c r="C6" s="79">
        <v>50.615869378401598</v>
      </c>
      <c r="D6" s="79"/>
      <c r="E6" s="79">
        <v>32.162909694371457</v>
      </c>
    </row>
    <row r="7">
      <c r="A7" s="125" t="s">
        <v>355</v>
      </c>
      <c r="B7" s="79">
        <v>28.878293354305939</v>
      </c>
      <c r="C7" s="79">
        <v>48.889979148779588</v>
      </c>
      <c r="D7" s="79"/>
      <c r="E7" s="79">
        <v>32.21883253823632</v>
      </c>
    </row>
    <row r="8">
      <c r="A8" s="125" t="s">
        <v>356</v>
      </c>
      <c r="B8" s="79">
        <v>28.762963422964667</v>
      </c>
      <c r="C8" s="79">
        <v>45.578885728626403</v>
      </c>
      <c r="D8" s="79"/>
      <c r="E8" s="79">
        <v>30.936854513404494</v>
      </c>
    </row>
    <row r="9">
      <c r="A9" s="125" t="s">
        <v>357</v>
      </c>
      <c r="B9" s="79">
        <v>29.025126333520497</v>
      </c>
      <c r="C9" s="79">
        <v>34.483758700696058</v>
      </c>
      <c r="D9" s="79"/>
      <c r="E9" s="79">
        <v>29.614325068870524</v>
      </c>
    </row>
    <row r="10">
      <c r="A10" s="19" t="s">
        <v>35</v>
      </c>
      <c r="B10" s="132">
        <v>29.496333187078687</v>
      </c>
      <c r="C10" s="132">
        <v>45.266549119484537</v>
      </c>
      <c r="D10" s="132">
        <v>65.753424657534239</v>
      </c>
      <c r="E10" s="132">
        <v>31.296748703100498</v>
      </c>
    </row>
    <row r="14">
      <c r="A14" s="53"/>
      <c r="B14" s="53"/>
      <c r="C14" s="53"/>
      <c r="D14" s="53"/>
      <c r="E14" s="53"/>
      <c r="F14" s="53"/>
      <c r="G14" s="53"/>
      <c r="H14" s="53"/>
      <c r="I14" s="53"/>
    </row>
    <row r="19">
      <c r="C19" s="135"/>
      <c r="D19" s="135"/>
      <c r="E19" s="135"/>
      <c r="F19" s="135"/>
      <c r="G19" s="135"/>
      <c r="H19" s="135"/>
      <c r="I19" s="135"/>
    </row>
    <row r="20">
      <c r="C20" s="135"/>
      <c r="D20" s="135"/>
      <c r="E20" s="135"/>
      <c r="F20" s="135"/>
      <c r="G20" s="135"/>
      <c r="I20" s="135"/>
    </row>
  </sheetData>
  <mergeCells count="3">
    <mergeCell ref="A1:E1"/>
    <mergeCell ref="A3:A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E1"/>
    </sheetView>
  </sheetViews>
  <sheetFormatPr defaultColWidth="8.85546875" defaultRowHeight="15"/>
  <cols>
    <col customWidth="1" min="1" max="1" width="20.42578125"/>
    <col customWidth="1" min="2" max="2" width="11.7109375"/>
    <col bestFit="1" customWidth="1" min="3" max="3" width="11.140625"/>
    <col customWidth="1" min="4" max="4" width="13.7109375"/>
  </cols>
  <sheetData>
    <row ht="63.75" customHeight="1" r="1">
      <c r="A1" s="8" t="s">
        <v>358</v>
      </c>
      <c r="B1" s="8"/>
      <c r="C1" s="8"/>
      <c r="D1" s="8"/>
      <c r="E1" s="8"/>
    </row>
    <row ht="25.5" r="3">
      <c r="A3" s="24" t="s">
        <v>9</v>
      </c>
      <c r="B3" s="24" t="s">
        <v>359</v>
      </c>
      <c r="C3" s="24" t="s">
        <v>360</v>
      </c>
      <c r="D3" s="65" t="s">
        <v>361</v>
      </c>
      <c r="E3" s="24" t="s">
        <v>362</v>
      </c>
    </row>
    <row r="4">
      <c r="A4" s="15" t="s">
        <v>14</v>
      </c>
      <c r="B4" s="79">
        <v>73.395650515070585</v>
      </c>
      <c r="C4" s="79">
        <v>32.487600152613503</v>
      </c>
      <c r="D4" s="79">
        <v>48.752384586035866</v>
      </c>
      <c r="E4" s="79">
        <v>96.730255627623038</v>
      </c>
    </row>
    <row r="5">
      <c r="A5" s="15" t="s">
        <v>15</v>
      </c>
      <c r="B5" s="79">
        <v>99.061662198391417</v>
      </c>
      <c r="C5" s="79">
        <v>55.361930294906173</v>
      </c>
      <c r="D5" s="79">
        <v>99.061662198391417</v>
      </c>
      <c r="E5" s="79">
        <v>99.597855227882036</v>
      </c>
    </row>
    <row r="6">
      <c r="A6" s="15" t="s">
        <v>16</v>
      </c>
      <c r="B6" s="79">
        <v>79.727385013527822</v>
      </c>
      <c r="C6" s="79">
        <v>33.787778513125964</v>
      </c>
      <c r="D6" s="79">
        <v>57.598929458994455</v>
      </c>
      <c r="E6" s="79">
        <v>98.566492685437041</v>
      </c>
    </row>
    <row r="7">
      <c r="A7" s="15" t="s">
        <v>17</v>
      </c>
      <c r="B7" s="79">
        <v>85.336444963049402</v>
      </c>
      <c r="C7" s="79">
        <v>32.86658887592376</v>
      </c>
      <c r="D7" s="79">
        <v>33.197199533255542</v>
      </c>
      <c r="E7" s="79">
        <v>99.474912485414237</v>
      </c>
    </row>
    <row r="8">
      <c r="A8" s="15" t="s">
        <v>18</v>
      </c>
      <c r="B8" s="79">
        <v>78.84714359238292</v>
      </c>
      <c r="C8" s="79">
        <v>100</v>
      </c>
      <c r="D8" s="79">
        <v>100</v>
      </c>
      <c r="E8" s="79">
        <v>100</v>
      </c>
    </row>
    <row r="9">
      <c r="A9" s="15" t="s">
        <v>19</v>
      </c>
      <c r="B9" s="79">
        <v>81.939405512061612</v>
      </c>
      <c r="C9" s="79">
        <v>29.44439070007417</v>
      </c>
      <c r="D9" s="79">
        <v>37.817135839177787</v>
      </c>
      <c r="E9" s="79">
        <v>99.454151896351604</v>
      </c>
    </row>
    <row r="10">
      <c r="A10" s="15" t="s">
        <v>20</v>
      </c>
      <c r="B10" s="79">
        <v>93.506160164271051</v>
      </c>
      <c r="C10" s="79">
        <v>29.312114989733058</v>
      </c>
      <c r="D10" s="79">
        <v>84.111909650924019</v>
      </c>
      <c r="E10" s="79">
        <v>99.589322381930188</v>
      </c>
    </row>
    <row r="11">
      <c r="A11" s="15" t="s">
        <v>21</v>
      </c>
      <c r="B11" s="79">
        <v>93.006740491092927</v>
      </c>
      <c r="C11" s="79">
        <v>42.59370856936242</v>
      </c>
      <c r="D11" s="79">
        <v>67.256530636812329</v>
      </c>
      <c r="E11" s="79">
        <v>97.362399132843549</v>
      </c>
    </row>
    <row r="12">
      <c r="A12" s="15" t="s">
        <v>22</v>
      </c>
      <c r="B12" s="79">
        <v>76.407919863312003</v>
      </c>
      <c r="C12" s="79">
        <v>35.900616952789697</v>
      </c>
      <c r="D12" s="79">
        <v>34.920155662909288</v>
      </c>
      <c r="E12" s="79">
        <v>99.299949757159595</v>
      </c>
    </row>
    <row r="13">
      <c r="A13" s="15" t="s">
        <v>23</v>
      </c>
      <c r="B13" s="79">
        <v>92.334942213169199</v>
      </c>
      <c r="C13" s="79">
        <v>36.841872204755788</v>
      </c>
      <c r="D13" s="79">
        <v>70.070406943275927</v>
      </c>
      <c r="E13" s="79">
        <v>99.096665633441077</v>
      </c>
    </row>
    <row r="14">
      <c r="A14" s="15" t="s">
        <v>24</v>
      </c>
      <c r="B14" s="79">
        <v>80.570918822479925</v>
      </c>
      <c r="C14" s="79">
        <v>23.79082634303052</v>
      </c>
      <c r="D14" s="79">
        <v>45.832589684097805</v>
      </c>
      <c r="E14" s="79">
        <v>99.410609037328086</v>
      </c>
    </row>
    <row r="15">
      <c r="A15" s="15" t="s">
        <v>25</v>
      </c>
      <c r="B15" s="79">
        <v>96.291732018821421</v>
      </c>
      <c r="C15" s="79">
        <v>36.970647546493389</v>
      </c>
      <c r="D15" s="79">
        <v>60.306968406901184</v>
      </c>
      <c r="E15" s="79">
        <v>99.07013219807304</v>
      </c>
    </row>
    <row r="16">
      <c r="A16" s="15" t="s">
        <v>26</v>
      </c>
      <c r="B16" s="79">
        <v>93.698166885853084</v>
      </c>
      <c r="C16" s="79">
        <v>66.239029496229094</v>
      </c>
      <c r="D16" s="79">
        <v>84.559435304221793</v>
      </c>
      <c r="E16" s="79">
        <v>96.755146407579375</v>
      </c>
    </row>
    <row r="17">
      <c r="A17" s="15" t="s">
        <v>27</v>
      </c>
      <c r="B17" s="79">
        <v>98.03237858032378</v>
      </c>
      <c r="C17" s="79">
        <v>37.310087173100868</v>
      </c>
      <c r="D17" s="79">
        <v>70.112079701120805</v>
      </c>
      <c r="E17" s="79">
        <v>99.003735990037356</v>
      </c>
    </row>
    <row r="18">
      <c r="A18" s="15" t="s">
        <v>28</v>
      </c>
      <c r="B18" s="79">
        <v>98.834818368745715</v>
      </c>
      <c r="C18" s="79">
        <v>38.450993831391358</v>
      </c>
      <c r="D18" s="79">
        <v>98.560657984921178</v>
      </c>
      <c r="E18" s="79">
        <v>97.052775873886219</v>
      </c>
    </row>
    <row r="19">
      <c r="A19" s="15" t="s">
        <v>29</v>
      </c>
      <c r="B19" s="79">
        <v>97.241563410673365</v>
      </c>
      <c r="C19" s="79">
        <v>60.706499977755037</v>
      </c>
      <c r="D19" s="79">
        <v>93.511144725719618</v>
      </c>
      <c r="E19" s="79">
        <v>87.786972770955686</v>
      </c>
    </row>
    <row r="20">
      <c r="A20" s="15" t="s">
        <v>30</v>
      </c>
      <c r="B20" s="79">
        <v>96.021521673234318</v>
      </c>
      <c r="C20" s="79">
        <v>53.701879357381024</v>
      </c>
      <c r="D20" s="79">
        <v>93.369202788723854</v>
      </c>
      <c r="E20" s="79">
        <v>91.262503789026979</v>
      </c>
    </row>
    <row r="21">
      <c r="A21" s="15" t="s">
        <v>31</v>
      </c>
      <c r="B21" s="79">
        <v>98.322318251143869</v>
      </c>
      <c r="C21" s="79">
        <v>40.111845449923742</v>
      </c>
      <c r="D21" s="79">
        <v>95.882053889171331</v>
      </c>
      <c r="E21" s="79">
        <v>81.952211489578048</v>
      </c>
    </row>
    <row r="22">
      <c r="A22" s="15" t="s">
        <v>32</v>
      </c>
      <c r="B22" s="79">
        <v>91.039637218676518</v>
      </c>
      <c r="C22" s="79">
        <v>38.108834397044006</v>
      </c>
      <c r="D22" s="79">
        <v>92.786362109506214</v>
      </c>
      <c r="E22" s="79">
        <v>93.516963385959016</v>
      </c>
    </row>
    <row r="23">
      <c r="A23" s="15" t="s">
        <v>33</v>
      </c>
      <c r="B23" s="79">
        <v>95.028331698812252</v>
      </c>
      <c r="C23" s="79">
        <v>53.816814689696514</v>
      </c>
      <c r="D23" s="79">
        <v>98.419962950855393</v>
      </c>
      <c r="E23" s="79">
        <v>95.417892557480656</v>
      </c>
    </row>
    <row r="24">
      <c r="A24" s="15" t="s">
        <v>34</v>
      </c>
      <c r="B24" s="79">
        <v>82.777846611324492</v>
      </c>
      <c r="C24" s="79">
        <v>56.349894684673515</v>
      </c>
      <c r="D24" s="79">
        <v>64.663610457192419</v>
      </c>
      <c r="E24" s="79">
        <v>82.567215958369474</v>
      </c>
    </row>
    <row r="25">
      <c r="A25" s="19" t="s">
        <v>35</v>
      </c>
      <c r="B25" s="132">
        <v>87.799572497866265</v>
      </c>
      <c r="C25" s="132">
        <v>43.989179990602338</v>
      </c>
      <c r="D25" s="132">
        <v>69.843966308487282</v>
      </c>
      <c r="E25" s="132">
        <v>95.846651795257415</v>
      </c>
    </row>
  </sheetData>
  <mergeCells count="1">
    <mergeCell ref="A1:E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C1"/>
    </sheetView>
  </sheetViews>
  <sheetFormatPr defaultColWidth="8.85546875" defaultRowHeight="15"/>
  <cols>
    <col customWidth="1" min="3" max="3" width="9.85546875"/>
  </cols>
  <sheetData>
    <row ht="51" customHeight="1" r="1">
      <c r="A1" s="1" t="s">
        <v>58</v>
      </c>
      <c r="B1" s="1"/>
      <c r="C1" s="1"/>
    </row>
    <row r="3">
      <c r="A3" s="48" t="s">
        <v>55</v>
      </c>
      <c r="B3" s="48"/>
      <c r="C3" s="48"/>
    </row>
    <row ht="51" r="4">
      <c r="A4" s="49" t="s">
        <v>56</v>
      </c>
      <c r="B4" s="50" t="s">
        <v>59</v>
      </c>
      <c r="C4" s="50" t="s">
        <v>60</v>
      </c>
    </row>
    <row r="5">
      <c r="A5" s="15">
        <v>1993</v>
      </c>
      <c r="B5" s="51">
        <v>7.0730000000000004</v>
      </c>
      <c r="C5" s="51">
        <v>5.3970000000000002</v>
      </c>
    </row>
    <row r="6">
      <c r="A6" s="15">
        <v>1994</v>
      </c>
      <c r="B6" s="51">
        <v>6.5279999999999996</v>
      </c>
      <c r="C6" s="51">
        <v>4.9060000000000006</v>
      </c>
    </row>
    <row r="7">
      <c r="A7" s="15">
        <v>1995</v>
      </c>
      <c r="B7" s="51">
        <v>6.1319999999999997</v>
      </c>
      <c r="C7" s="51">
        <v>4.6029999999999998</v>
      </c>
    </row>
    <row r="8">
      <c r="A8" s="15">
        <v>1996</v>
      </c>
      <c r="B8" s="51">
        <v>6.0449999999999999</v>
      </c>
      <c r="C8" s="51">
        <v>4.5640000000000001</v>
      </c>
    </row>
    <row r="9">
      <c r="A9" s="15">
        <v>1997</v>
      </c>
      <c r="B9" s="51">
        <v>5.556</v>
      </c>
      <c r="C9" s="51">
        <v>4.2309999999999999</v>
      </c>
    </row>
    <row r="10">
      <c r="A10" s="15">
        <v>1998</v>
      </c>
      <c r="B10" s="51">
        <v>5.2140000000000004</v>
      </c>
      <c r="C10" s="51">
        <v>3.8850000000000002</v>
      </c>
    </row>
    <row r="11">
      <c r="A11" s="15">
        <v>1999</v>
      </c>
      <c r="B11" s="51">
        <v>4.8899999999999997</v>
      </c>
      <c r="C11" s="51">
        <v>3.601</v>
      </c>
    </row>
    <row r="12">
      <c r="A12" s="15">
        <v>2000</v>
      </c>
      <c r="B12" s="51">
        <v>4.2699999999999996</v>
      </c>
      <c r="C12" s="51">
        <v>3.1420000000000003</v>
      </c>
    </row>
    <row r="13">
      <c r="A13" s="15">
        <v>2001</v>
      </c>
      <c r="B13" s="51">
        <v>4.4029999999999996</v>
      </c>
      <c r="C13" s="51">
        <v>3.286</v>
      </c>
    </row>
    <row r="14">
      <c r="A14" s="15">
        <v>2002</v>
      </c>
      <c r="B14" s="51">
        <v>4.0540000000000003</v>
      </c>
      <c r="C14" s="51">
        <v>2.98</v>
      </c>
    </row>
    <row r="15">
      <c r="A15" s="15">
        <v>2003</v>
      </c>
      <c r="B15" s="51">
        <v>3.718</v>
      </c>
      <c r="C15" s="51">
        <v>2.6800000000000002</v>
      </c>
    </row>
    <row r="16">
      <c r="A16" s="15">
        <v>2004</v>
      </c>
      <c r="B16" s="51">
        <v>3.7010000000000001</v>
      </c>
      <c r="C16" s="51">
        <v>2.7060000000000004</v>
      </c>
    </row>
    <row r="17">
      <c r="A17" s="15">
        <v>2005</v>
      </c>
      <c r="B17" s="51">
        <v>3.694</v>
      </c>
      <c r="C17" s="51">
        <v>2.681</v>
      </c>
    </row>
    <row r="18">
      <c r="A18" s="15">
        <v>2006</v>
      </c>
      <c r="B18" s="51">
        <v>3.4620000000000002</v>
      </c>
      <c r="C18" s="51">
        <v>2.528</v>
      </c>
    </row>
    <row r="19">
      <c r="A19" s="15">
        <v>2007</v>
      </c>
      <c r="B19" s="51">
        <v>3.343</v>
      </c>
      <c r="C19" s="51">
        <v>2.3809999999999998</v>
      </c>
    </row>
    <row r="20">
      <c r="A20" s="15">
        <v>2008</v>
      </c>
      <c r="B20" s="51">
        <v>3.3410000000000002</v>
      </c>
      <c r="C20" s="51">
        <v>2.4129999999999998</v>
      </c>
    </row>
    <row r="21">
      <c r="A21" s="15">
        <v>2009</v>
      </c>
      <c r="B21" s="51">
        <v>3.476</v>
      </c>
      <c r="C21" s="51">
        <v>2.5419999999999998</v>
      </c>
    </row>
    <row r="22">
      <c r="A22" s="15">
        <v>2010</v>
      </c>
      <c r="B22" s="51">
        <v>3.21</v>
      </c>
      <c r="C22" s="51">
        <v>2.3300000000000001</v>
      </c>
    </row>
    <row r="23">
      <c r="A23" s="15">
        <v>2011</v>
      </c>
      <c r="B23" s="54">
        <v>3.0899999999999999</v>
      </c>
      <c r="C23" s="54">
        <v>2.21</v>
      </c>
    </row>
    <row r="24">
      <c r="A24" s="15">
        <v>2012</v>
      </c>
      <c r="B24" s="51">
        <v>3.2000000000000002</v>
      </c>
      <c r="C24" s="51">
        <v>2.29</v>
      </c>
    </row>
    <row r="25">
      <c r="A25" s="15">
        <v>2013</v>
      </c>
      <c r="B25" s="51">
        <v>2.96</v>
      </c>
      <c r="C25" s="56">
        <v>2.1899999999999999</v>
      </c>
    </row>
    <row r="26">
      <c r="A26" s="15">
        <v>2014</v>
      </c>
      <c r="B26" s="51">
        <v>2.7799999999999998</v>
      </c>
      <c r="C26" s="56">
        <v>2.0099999999999998</v>
      </c>
    </row>
    <row r="27">
      <c r="A27" s="15">
        <v>2015</v>
      </c>
      <c r="B27" s="51">
        <v>2.8999999999999999</v>
      </c>
      <c r="C27" s="56">
        <v>2.0099999999999998</v>
      </c>
    </row>
    <row r="28">
      <c r="A28" s="15">
        <v>2016</v>
      </c>
      <c r="B28" s="51">
        <v>2.8100000000000001</v>
      </c>
      <c r="C28" s="56">
        <v>2.02</v>
      </c>
    </row>
    <row ht="15.75" r="29">
      <c r="A29" s="15">
        <v>2017</v>
      </c>
      <c r="B29" s="51">
        <v>2.75</v>
      </c>
      <c r="C29" s="56">
        <v>1.97</v>
      </c>
    </row>
    <row ht="15.75" r="30">
      <c r="A30" s="15">
        <v>2018</v>
      </c>
      <c r="B30" s="51">
        <v>2.879</v>
      </c>
      <c r="C30" s="56">
        <v>2.04</v>
      </c>
    </row>
  </sheetData>
  <mergeCells count="2">
    <mergeCell ref="A1:C1"/>
    <mergeCell ref="A3:C3"/>
  </mergeCells>
  <printOptions headings="0" gridLines="1" gridLinesSet="1"/>
  <pageMargins left="0" right="0" top="0.74803149606299213" bottom="0.74803149606299213" header="0.5" footer="0.5"/>
  <pageSetup paperSize="9" orientation="landscape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19.7109375"/>
    <col bestFit="1" customWidth="1" min="5" max="5" width="11.42578125"/>
  </cols>
  <sheetData>
    <row ht="42" customHeight="1" r="1">
      <c r="A1" s="8" t="s">
        <v>363</v>
      </c>
      <c r="B1" s="8"/>
      <c r="C1" s="8"/>
      <c r="D1" s="8"/>
      <c r="E1" s="8"/>
      <c r="F1" s="8"/>
      <c r="G1" s="8"/>
    </row>
    <row ht="32.25" customHeight="1" r="3">
      <c r="A3" s="23" t="s">
        <v>9</v>
      </c>
      <c r="B3" s="136" t="s">
        <v>364</v>
      </c>
      <c r="C3" s="136"/>
      <c r="D3" s="136"/>
      <c r="E3" s="136"/>
      <c r="F3" s="23" t="s">
        <v>365</v>
      </c>
      <c r="G3" s="23" t="s">
        <v>366</v>
      </c>
    </row>
    <row r="4">
      <c r="A4" s="26"/>
      <c r="B4" s="220" t="s">
        <v>347</v>
      </c>
      <c r="C4" s="220"/>
      <c r="D4" s="220" t="s">
        <v>367</v>
      </c>
      <c r="E4" s="220"/>
      <c r="F4" s="26"/>
      <c r="G4" s="26"/>
    </row>
    <row r="5">
      <c r="A5" s="31"/>
      <c r="B5" s="58" t="s">
        <v>78</v>
      </c>
      <c r="C5" s="58" t="s">
        <v>79</v>
      </c>
      <c r="D5" s="58" t="s">
        <v>78</v>
      </c>
      <c r="E5" s="58" t="s">
        <v>79</v>
      </c>
      <c r="F5" s="31"/>
      <c r="G5" s="31"/>
    </row>
    <row r="6">
      <c r="A6" s="125" t="s">
        <v>14</v>
      </c>
      <c r="B6" s="16">
        <v>13603</v>
      </c>
      <c r="C6" s="17">
        <v>63.648699232640837</v>
      </c>
      <c r="D6" s="16">
        <v>7769</v>
      </c>
      <c r="E6" s="17">
        <v>36.351300767359163</v>
      </c>
      <c r="F6" s="16">
        <v>22574</v>
      </c>
      <c r="G6" s="17">
        <v>5.324709843182422</v>
      </c>
    </row>
    <row r="7">
      <c r="A7" s="125" t="s">
        <v>15</v>
      </c>
      <c r="B7" s="78">
        <v>443</v>
      </c>
      <c r="C7" s="17">
        <v>73.223140495867767</v>
      </c>
      <c r="D7" s="78">
        <v>162</v>
      </c>
      <c r="E7" s="17">
        <v>26.776859504132233</v>
      </c>
      <c r="F7" s="16">
        <v>658</v>
      </c>
      <c r="G7" s="17">
        <v>8.0547112462006076</v>
      </c>
    </row>
    <row r="8">
      <c r="A8" s="125" t="s">
        <v>16</v>
      </c>
      <c r="B8" s="16">
        <v>36097</v>
      </c>
      <c r="C8" s="17">
        <v>63.88623411560652</v>
      </c>
      <c r="D8" s="16">
        <v>20405</v>
      </c>
      <c r="E8" s="17">
        <v>36.113765884393473</v>
      </c>
      <c r="F8" s="16">
        <v>58005</v>
      </c>
      <c r="G8" s="17">
        <v>3.2221360227566587</v>
      </c>
    </row>
    <row r="9">
      <c r="A9" s="125" t="s">
        <v>17</v>
      </c>
      <c r="B9" s="16">
        <v>3479</v>
      </c>
      <c r="C9" s="17">
        <v>74.897739504843912</v>
      </c>
      <c r="D9" s="78">
        <v>1166</v>
      </c>
      <c r="E9" s="17">
        <v>25.102260495156081</v>
      </c>
      <c r="F9" s="16">
        <v>4645</v>
      </c>
      <c r="G9" s="17">
        <v>0</v>
      </c>
    </row>
    <row r="10">
      <c r="A10" s="125" t="s">
        <v>18</v>
      </c>
      <c r="B10" s="16">
        <v>2236</v>
      </c>
      <c r="C10" s="17">
        <v>67.512077294685994</v>
      </c>
      <c r="D10" s="78">
        <v>1076</v>
      </c>
      <c r="E10" s="17">
        <v>32.487922705314013</v>
      </c>
      <c r="F10" s="16">
        <v>3321</v>
      </c>
      <c r="G10" s="17">
        <v>0.27100271002710025</v>
      </c>
    </row>
    <row r="11">
      <c r="A11" s="125" t="s">
        <v>19</v>
      </c>
      <c r="B11" s="16">
        <v>18807</v>
      </c>
      <c r="C11" s="17">
        <v>69.128133499963241</v>
      </c>
      <c r="D11" s="16">
        <v>8399</v>
      </c>
      <c r="E11" s="17">
        <v>30.871866500036756</v>
      </c>
      <c r="F11" s="16">
        <v>27343</v>
      </c>
      <c r="G11" s="17">
        <v>0.50104231430347801</v>
      </c>
    </row>
    <row r="12">
      <c r="A12" s="125" t="s">
        <v>20</v>
      </c>
      <c r="B12" s="16">
        <v>4681</v>
      </c>
      <c r="C12" s="17">
        <v>68.616241571386695</v>
      </c>
      <c r="D12" s="16">
        <v>2141</v>
      </c>
      <c r="E12" s="17">
        <v>31.383758428613312</v>
      </c>
      <c r="F12" s="16">
        <v>7139</v>
      </c>
      <c r="G12" s="17">
        <v>4.4403978148200025</v>
      </c>
    </row>
    <row r="13">
      <c r="A13" s="125" t="s">
        <v>21</v>
      </c>
      <c r="B13" s="16">
        <v>4987</v>
      </c>
      <c r="C13" s="17">
        <v>74.834933973589429</v>
      </c>
      <c r="D13" s="16">
        <v>1677</v>
      </c>
      <c r="E13" s="17">
        <v>25.165066026410564</v>
      </c>
      <c r="F13" s="16">
        <v>6835</v>
      </c>
      <c r="G13" s="17">
        <v>2.5457205559619602</v>
      </c>
    </row>
    <row r="14">
      <c r="A14" s="125" t="s">
        <v>22</v>
      </c>
      <c r="B14" s="16">
        <v>16894</v>
      </c>
      <c r="C14" s="17">
        <v>67.730425369843232</v>
      </c>
      <c r="D14" s="16">
        <v>8049</v>
      </c>
      <c r="E14" s="17">
        <v>32.269574630156754</v>
      </c>
      <c r="F14" s="16">
        <v>24943</v>
      </c>
      <c r="G14" s="17">
        <v>0</v>
      </c>
    </row>
    <row r="15">
      <c r="A15" s="125" t="s">
        <v>23</v>
      </c>
      <c r="B15" s="16">
        <v>13033</v>
      </c>
      <c r="C15" s="17">
        <v>70.574538365733474</v>
      </c>
      <c r="D15" s="16">
        <v>5434</v>
      </c>
      <c r="E15" s="17">
        <v>29.425461634266529</v>
      </c>
      <c r="F15" s="16">
        <v>19647</v>
      </c>
      <c r="G15" s="17">
        <v>6.0060060060060056</v>
      </c>
    </row>
    <row r="16">
      <c r="A16" s="125" t="s">
        <v>24</v>
      </c>
      <c r="B16" s="16">
        <v>3407</v>
      </c>
      <c r="C16" s="17">
        <v>73.760554232517862</v>
      </c>
      <c r="D16" s="16">
        <v>1212</v>
      </c>
      <c r="E16" s="17">
        <v>26.239445767482138</v>
      </c>
      <c r="F16" s="16">
        <v>4823</v>
      </c>
      <c r="G16" s="17">
        <v>4.5200082935931993</v>
      </c>
    </row>
    <row r="17">
      <c r="A17" s="125" t="s">
        <v>25</v>
      </c>
      <c r="B17" s="16">
        <v>4660</v>
      </c>
      <c r="C17" s="17">
        <v>69.365882703185463</v>
      </c>
      <c r="D17" s="16">
        <v>2058</v>
      </c>
      <c r="E17" s="17">
        <v>30.634117296814527</v>
      </c>
      <c r="F17" s="16">
        <v>7191</v>
      </c>
      <c r="G17" s="17">
        <v>6.5776665276039497</v>
      </c>
    </row>
    <row r="18">
      <c r="A18" s="125" t="s">
        <v>26</v>
      </c>
      <c r="B18" s="16">
        <v>20354</v>
      </c>
      <c r="C18" s="17">
        <v>72.7422179335978</v>
      </c>
      <c r="D18" s="16">
        <v>7627</v>
      </c>
      <c r="E18" s="17">
        <v>27.257782066402203</v>
      </c>
      <c r="F18" s="16">
        <v>27981</v>
      </c>
      <c r="G18" s="17">
        <v>27.257782066402203</v>
      </c>
    </row>
    <row r="19">
      <c r="A19" s="125" t="s">
        <v>27</v>
      </c>
      <c r="B19" s="16">
        <v>4314</v>
      </c>
      <c r="C19" s="17">
        <v>68.541468064823647</v>
      </c>
      <c r="D19" s="16">
        <v>1980</v>
      </c>
      <c r="E19" s="17">
        <v>31.45853193517636</v>
      </c>
      <c r="F19" s="16">
        <v>6442</v>
      </c>
      <c r="G19" s="17">
        <v>2.3905619372865572</v>
      </c>
    </row>
    <row r="20">
      <c r="A20" s="125" t="s">
        <v>28</v>
      </c>
      <c r="B20" s="16">
        <v>797</v>
      </c>
      <c r="C20" s="17">
        <v>71.288014311270118</v>
      </c>
      <c r="D20" s="16">
        <v>321</v>
      </c>
      <c r="E20" s="17">
        <v>28.711985688729875</v>
      </c>
      <c r="F20" s="16">
        <v>1118</v>
      </c>
      <c r="G20" s="17">
        <v>0</v>
      </c>
    </row>
    <row r="21">
      <c r="A21" s="125" t="s">
        <v>29</v>
      </c>
      <c r="B21" s="16">
        <v>24559</v>
      </c>
      <c r="C21" s="17">
        <v>84.244648737650934</v>
      </c>
      <c r="D21" s="16">
        <v>4593</v>
      </c>
      <c r="E21" s="17">
        <v>15.755351262349068</v>
      </c>
      <c r="F21" s="16">
        <v>29152</v>
      </c>
      <c r="G21" s="17">
        <v>0.0034302963776070253</v>
      </c>
    </row>
    <row r="22">
      <c r="A22" s="125" t="s">
        <v>30</v>
      </c>
      <c r="B22" s="16">
        <v>14516</v>
      </c>
      <c r="C22" s="17">
        <v>75.021964959429425</v>
      </c>
      <c r="D22" s="16">
        <v>4833</v>
      </c>
      <c r="E22" s="17">
        <v>24.978035040570575</v>
      </c>
      <c r="F22" s="16">
        <v>20405</v>
      </c>
      <c r="G22" s="17">
        <v>5.1752021563342323</v>
      </c>
    </row>
    <row r="23">
      <c r="A23" s="125" t="s">
        <v>31</v>
      </c>
      <c r="B23" s="16">
        <v>2239</v>
      </c>
      <c r="C23" s="17">
        <v>70.899303356554782</v>
      </c>
      <c r="D23" s="16">
        <v>919</v>
      </c>
      <c r="E23" s="17">
        <v>29.100696643445218</v>
      </c>
      <c r="F23" s="16">
        <v>3158</v>
      </c>
      <c r="G23" s="17">
        <v>0</v>
      </c>
    </row>
    <row r="24">
      <c r="A24" s="125" t="s">
        <v>32</v>
      </c>
      <c r="B24" s="16">
        <v>7081</v>
      </c>
      <c r="C24" s="17">
        <v>76.551351351351343</v>
      </c>
      <c r="D24" s="16">
        <v>2169</v>
      </c>
      <c r="E24" s="17">
        <v>23.44864864864865</v>
      </c>
      <c r="F24" s="16">
        <v>9343</v>
      </c>
      <c r="G24" s="17">
        <v>0.99539762388954289</v>
      </c>
    </row>
    <row r="25">
      <c r="A25" s="125" t="s">
        <v>33</v>
      </c>
      <c r="B25" s="16">
        <v>19678</v>
      </c>
      <c r="C25" s="17">
        <v>71.222266459155236</v>
      </c>
      <c r="D25" s="16">
        <v>7951</v>
      </c>
      <c r="E25" s="17">
        <v>28.777733540844764</v>
      </c>
      <c r="F25" s="16">
        <v>28103</v>
      </c>
      <c r="G25" s="17">
        <v>1.6866526705333951</v>
      </c>
    </row>
    <row r="26">
      <c r="A26" s="125" t="s">
        <v>34</v>
      </c>
      <c r="B26" s="16">
        <v>4127</v>
      </c>
      <c r="C26" s="17">
        <v>64.70680464095328</v>
      </c>
      <c r="D26" s="16">
        <v>2251</v>
      </c>
      <c r="E26" s="17">
        <v>35.293195359046727</v>
      </c>
      <c r="F26" s="16">
        <v>6378</v>
      </c>
      <c r="G26" s="17">
        <v>0</v>
      </c>
    </row>
    <row r="27">
      <c r="A27" s="19" t="s">
        <v>35</v>
      </c>
      <c r="B27" s="20">
        <v>219992</v>
      </c>
      <c r="C27" s="21">
        <v>70.468697947364376</v>
      </c>
      <c r="D27" s="20">
        <v>92192</v>
      </c>
      <c r="E27" s="21">
        <v>29.531302052635628</v>
      </c>
      <c r="F27" s="20">
        <v>319204</v>
      </c>
      <c r="G27" s="21">
        <v>4.7107805666595652</v>
      </c>
    </row>
    <row r="32">
      <c r="C32" s="135"/>
      <c r="D32" s="135"/>
      <c r="E32" s="135"/>
      <c r="F32" s="135"/>
      <c r="G32" s="135"/>
      <c r="H32" s="135"/>
    </row>
    <row r="33">
      <c r="C33" s="135"/>
      <c r="D33" s="135"/>
      <c r="E33" s="135"/>
      <c r="F33" s="135"/>
      <c r="G33" s="135"/>
      <c r="H33" s="135"/>
    </row>
    <row r="34">
      <c r="C34" s="135"/>
      <c r="D34" s="135"/>
      <c r="E34" s="135"/>
      <c r="F34" s="135"/>
      <c r="G34" s="135"/>
      <c r="H34" s="135"/>
    </row>
    <row r="35">
      <c r="C35" s="135"/>
      <c r="D35" s="135"/>
      <c r="E35" s="135"/>
      <c r="F35" s="135"/>
      <c r="G35" s="135"/>
      <c r="H35" s="135"/>
    </row>
    <row r="36">
      <c r="C36" s="135"/>
      <c r="D36" s="135"/>
      <c r="E36" s="135"/>
      <c r="F36" s="135"/>
      <c r="G36" s="135"/>
      <c r="H36" s="135"/>
    </row>
    <row r="37">
      <c r="C37" s="135"/>
      <c r="D37" s="135"/>
      <c r="E37" s="135"/>
      <c r="F37" s="135"/>
      <c r="G37" s="135"/>
      <c r="H37" s="135"/>
    </row>
    <row r="38">
      <c r="C38" s="135"/>
      <c r="D38" s="135"/>
      <c r="E38" s="135"/>
      <c r="F38" s="135"/>
      <c r="G38" s="135"/>
      <c r="H38" s="135"/>
    </row>
    <row r="39">
      <c r="C39" s="135"/>
      <c r="D39" s="135"/>
      <c r="E39" s="135"/>
      <c r="F39" s="135"/>
      <c r="G39" s="135"/>
      <c r="H39" s="135"/>
    </row>
    <row r="40">
      <c r="C40" s="135"/>
      <c r="D40" s="135"/>
      <c r="E40" s="135"/>
      <c r="F40" s="135"/>
      <c r="G40" s="135"/>
      <c r="H40" s="135"/>
    </row>
    <row r="41">
      <c r="C41" s="135"/>
      <c r="D41" s="135"/>
      <c r="E41" s="135"/>
      <c r="F41" s="135"/>
      <c r="G41" s="135"/>
      <c r="H41" s="135"/>
    </row>
    <row r="42">
      <c r="C42" s="135"/>
      <c r="D42" s="135"/>
      <c r="E42" s="135"/>
      <c r="F42" s="135"/>
      <c r="G42" s="135"/>
      <c r="H42" s="135"/>
    </row>
    <row r="43">
      <c r="C43" s="135"/>
      <c r="D43" s="135"/>
      <c r="E43" s="135"/>
      <c r="F43" s="135"/>
      <c r="G43" s="135"/>
      <c r="H43" s="135"/>
    </row>
    <row r="44">
      <c r="C44" s="135"/>
      <c r="D44" s="135"/>
      <c r="E44" s="135"/>
      <c r="F44" s="135"/>
      <c r="G44" s="135"/>
      <c r="H44" s="135"/>
    </row>
    <row r="45">
      <c r="C45" s="135"/>
      <c r="D45" s="135"/>
      <c r="E45" s="135"/>
      <c r="F45" s="135"/>
      <c r="G45" s="135"/>
      <c r="H45" s="135"/>
    </row>
    <row r="46">
      <c r="C46" s="135"/>
      <c r="D46" s="135"/>
      <c r="E46" s="135"/>
      <c r="F46" s="135"/>
      <c r="G46" s="135"/>
      <c r="H46" s="135"/>
    </row>
    <row r="47">
      <c r="C47" s="135"/>
      <c r="D47" s="135"/>
      <c r="E47" s="135"/>
      <c r="F47" s="135"/>
      <c r="G47" s="135"/>
      <c r="H47" s="135"/>
    </row>
    <row r="48">
      <c r="C48" s="135"/>
      <c r="D48" s="135"/>
      <c r="E48" s="135"/>
      <c r="F48" s="135"/>
      <c r="G48" s="135"/>
      <c r="H48" s="135"/>
    </row>
    <row r="49">
      <c r="C49" s="135"/>
      <c r="D49" s="135"/>
      <c r="E49" s="135"/>
      <c r="F49" s="135"/>
      <c r="G49" s="135"/>
      <c r="H49" s="135"/>
    </row>
    <row r="50">
      <c r="C50" s="135"/>
      <c r="D50" s="135"/>
      <c r="E50" s="135"/>
      <c r="F50" s="135"/>
      <c r="G50" s="135"/>
      <c r="H50" s="135"/>
    </row>
    <row r="51">
      <c r="C51" s="135"/>
      <c r="D51" s="135"/>
      <c r="E51" s="135"/>
      <c r="F51" s="135"/>
      <c r="G51" s="135"/>
      <c r="H51" s="135"/>
    </row>
    <row r="52">
      <c r="C52" s="135"/>
      <c r="D52" s="135"/>
      <c r="E52" s="135"/>
      <c r="F52" s="135"/>
      <c r="G52" s="135"/>
      <c r="H52" s="135"/>
    </row>
    <row r="53">
      <c r="C53" s="135"/>
      <c r="D53" s="135"/>
      <c r="E53" s="135"/>
      <c r="F53" s="135"/>
      <c r="G53" s="135"/>
      <c r="H53" s="135"/>
    </row>
  </sheetData>
  <mergeCells count="7">
    <mergeCell ref="A1:G1"/>
    <mergeCell ref="A3:A5"/>
    <mergeCell ref="F3:F5"/>
    <mergeCell ref="G3:G5"/>
    <mergeCell ref="B3:E3"/>
    <mergeCell ref="B4:C4"/>
    <mergeCell ref="D4:E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C1"/>
    </sheetView>
  </sheetViews>
  <sheetFormatPr defaultColWidth="8.85546875" defaultRowHeight="15"/>
  <cols>
    <col customWidth="1" min="1" max="1" width="20.140625"/>
  </cols>
  <sheetData>
    <row ht="30" customHeight="1" r="1">
      <c r="A1" s="8" t="s">
        <v>368</v>
      </c>
      <c r="B1" s="8"/>
      <c r="C1" s="8"/>
    </row>
    <row ht="38.25" r="3">
      <c r="A3" s="65" t="s">
        <v>369</v>
      </c>
      <c r="B3" s="65" t="s">
        <v>370</v>
      </c>
      <c r="C3" s="65" t="s">
        <v>371</v>
      </c>
    </row>
    <row r="4">
      <c r="A4" s="125" t="s">
        <v>14</v>
      </c>
      <c r="B4" s="17">
        <v>1.5</v>
      </c>
      <c r="C4" s="221">
        <v>387</v>
      </c>
    </row>
    <row r="5">
      <c r="A5" s="125" t="s">
        <v>15</v>
      </c>
      <c r="B5" s="17">
        <v>1.2</v>
      </c>
      <c r="C5" s="221">
        <v>9</v>
      </c>
    </row>
    <row r="6">
      <c r="A6" s="125" t="s">
        <v>16</v>
      </c>
      <c r="B6" s="147">
        <v>1.6000000000000001</v>
      </c>
      <c r="C6" s="16">
        <v>1080</v>
      </c>
    </row>
    <row r="7">
      <c r="A7" s="125" t="s">
        <v>17</v>
      </c>
      <c r="B7" s="17">
        <v>1.2</v>
      </c>
      <c r="C7" s="221">
        <v>62</v>
      </c>
    </row>
    <row r="8">
      <c r="A8" s="125" t="s">
        <v>18</v>
      </c>
      <c r="B8" s="17">
        <v>1.2</v>
      </c>
      <c r="C8" s="221">
        <v>45</v>
      </c>
    </row>
    <row r="9">
      <c r="A9" s="125" t="s">
        <v>19</v>
      </c>
      <c r="B9" s="17">
        <v>1.3</v>
      </c>
      <c r="C9" s="221">
        <v>429</v>
      </c>
    </row>
    <row r="10">
      <c r="A10" s="125" t="s">
        <v>20</v>
      </c>
      <c r="B10" s="17">
        <v>1.6000000000000001</v>
      </c>
      <c r="C10" s="221">
        <v>123</v>
      </c>
    </row>
    <row r="11">
      <c r="A11" s="125" t="s">
        <v>21</v>
      </c>
      <c r="B11" s="17">
        <v>1.8999999999999999</v>
      </c>
      <c r="C11" s="221">
        <v>154</v>
      </c>
    </row>
    <row r="12">
      <c r="A12" s="125" t="s">
        <v>22</v>
      </c>
      <c r="B12" s="17">
        <v>1.5</v>
      </c>
      <c r="C12" s="221">
        <v>445</v>
      </c>
    </row>
    <row r="13">
      <c r="A13" s="125" t="s">
        <v>23</v>
      </c>
      <c r="B13" s="17">
        <v>1.5</v>
      </c>
      <c r="C13" s="221">
        <v>349</v>
      </c>
    </row>
    <row r="14">
      <c r="A14" s="125" t="s">
        <v>24</v>
      </c>
      <c r="B14" s="17">
        <v>1.6000000000000001</v>
      </c>
      <c r="C14" s="221">
        <v>87</v>
      </c>
    </row>
    <row r="15">
      <c r="A15" s="125" t="s">
        <v>25</v>
      </c>
      <c r="B15" s="17">
        <v>1.5</v>
      </c>
      <c r="C15" s="221">
        <v>136</v>
      </c>
    </row>
    <row r="16">
      <c r="A16" s="125" t="s">
        <v>26</v>
      </c>
      <c r="B16" s="17">
        <v>1.7</v>
      </c>
      <c r="C16" s="221">
        <v>620</v>
      </c>
    </row>
    <row r="17">
      <c r="A17" s="125" t="s">
        <v>27</v>
      </c>
      <c r="B17" s="17">
        <v>1.5</v>
      </c>
      <c r="C17" s="221">
        <v>121</v>
      </c>
    </row>
    <row r="18">
      <c r="A18" s="125" t="s">
        <v>28</v>
      </c>
      <c r="B18" s="17">
        <v>1.8999999999999999</v>
      </c>
      <c r="C18" s="221">
        <v>27</v>
      </c>
    </row>
    <row r="19">
      <c r="A19" s="125" t="s">
        <v>29</v>
      </c>
      <c r="B19" s="17">
        <v>1.6000000000000001</v>
      </c>
      <c r="C19" s="221">
        <v>726</v>
      </c>
    </row>
    <row r="20">
      <c r="A20" s="125" t="s">
        <v>30</v>
      </c>
      <c r="B20" s="17">
        <v>1.7</v>
      </c>
      <c r="C20" s="221">
        <v>444</v>
      </c>
    </row>
    <row r="21">
      <c r="A21" s="125" t="s">
        <v>31</v>
      </c>
      <c r="B21" s="17">
        <v>1.2</v>
      </c>
      <c r="C21" s="221">
        <v>49</v>
      </c>
    </row>
    <row r="22">
      <c r="A22" s="125" t="s">
        <v>32</v>
      </c>
      <c r="B22" s="17">
        <v>1.3999999999999999</v>
      </c>
      <c r="C22" s="221">
        <v>169</v>
      </c>
    </row>
    <row r="23">
      <c r="A23" s="125" t="s">
        <v>33</v>
      </c>
      <c r="B23" s="17">
        <v>1.8999999999999999</v>
      </c>
      <c r="C23" s="221">
        <v>707</v>
      </c>
    </row>
    <row r="24">
      <c r="A24" s="125" t="s">
        <v>34</v>
      </c>
      <c r="B24" s="17">
        <v>1.3</v>
      </c>
      <c r="C24" s="221">
        <v>104</v>
      </c>
    </row>
    <row r="25">
      <c r="A25" s="19" t="s">
        <v>35</v>
      </c>
      <c r="B25" s="222">
        <v>1.57946543880893</v>
      </c>
      <c r="C25" s="20">
        <v>6273</v>
      </c>
    </row>
  </sheetData>
  <mergeCells count="1">
    <mergeCell ref="A1:C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H1"/>
    </sheetView>
  </sheetViews>
  <sheetFormatPr defaultColWidth="8.85546875" defaultRowHeight="15"/>
  <cols>
    <col customWidth="1" min="1" max="1" width="20.85546875"/>
  </cols>
  <sheetData>
    <row ht="28.5" customHeight="1" r="1">
      <c r="A1" s="8" t="s">
        <v>372</v>
      </c>
      <c r="B1" s="8"/>
      <c r="C1" s="8"/>
      <c r="D1" s="8"/>
      <c r="E1" s="8"/>
      <c r="F1" s="8"/>
      <c r="G1" s="8"/>
      <c r="H1" s="8"/>
    </row>
    <row ht="22.5" customHeight="1" r="3">
      <c r="A3" s="9" t="s">
        <v>9</v>
      </c>
      <c r="B3" s="65" t="s">
        <v>373</v>
      </c>
      <c r="C3" s="65"/>
      <c r="D3" s="65"/>
      <c r="E3" s="65"/>
      <c r="F3" s="65"/>
      <c r="G3" s="9" t="s">
        <v>94</v>
      </c>
      <c r="H3" s="9" t="s">
        <v>366</v>
      </c>
    </row>
    <row r="4">
      <c r="A4" s="11"/>
      <c r="B4" s="57" t="s">
        <v>132</v>
      </c>
      <c r="C4" s="57" t="s">
        <v>133</v>
      </c>
      <c r="D4" s="57" t="s">
        <v>134</v>
      </c>
      <c r="E4" s="57" t="s">
        <v>135</v>
      </c>
      <c r="F4" s="57" t="s">
        <v>374</v>
      </c>
      <c r="G4" s="11"/>
      <c r="H4" s="11"/>
    </row>
    <row r="5">
      <c r="A5" s="125" t="s">
        <v>14</v>
      </c>
      <c r="B5" s="79">
        <v>0</v>
      </c>
      <c r="C5" s="79">
        <v>1.1371420742567475</v>
      </c>
      <c r="D5" s="79">
        <v>1.5491386788945345</v>
      </c>
      <c r="E5" s="79">
        <v>2.0665901262916191</v>
      </c>
      <c r="F5" s="79">
        <v>1.4765356734070967</v>
      </c>
      <c r="G5" s="180">
        <v>26210</v>
      </c>
      <c r="H5" s="79"/>
    </row>
    <row r="6">
      <c r="A6" s="125" t="s">
        <v>15</v>
      </c>
      <c r="B6" s="223"/>
      <c r="C6" s="223">
        <v>0</v>
      </c>
      <c r="D6" s="223">
        <v>1.5521064301552108</v>
      </c>
      <c r="E6" s="223">
        <v>2.7027027027027026</v>
      </c>
      <c r="F6" s="223">
        <v>1.2064343163538873</v>
      </c>
      <c r="G6" s="180">
        <v>746</v>
      </c>
      <c r="H6" s="223"/>
    </row>
    <row r="7">
      <c r="A7" s="125" t="s">
        <v>16</v>
      </c>
      <c r="B7" s="223">
        <v>0.74812967581047385</v>
      </c>
      <c r="C7" s="223">
        <v>1.2221220995719757</v>
      </c>
      <c r="D7" s="223">
        <v>1.6331982098085622</v>
      </c>
      <c r="E7" s="223">
        <v>2.2724104279938659</v>
      </c>
      <c r="F7" s="223">
        <v>1.5878383345340135</v>
      </c>
      <c r="G7" s="180">
        <v>68017</v>
      </c>
      <c r="H7" s="223"/>
    </row>
    <row r="8">
      <c r="A8" s="125" t="s">
        <v>17</v>
      </c>
      <c r="B8" s="223"/>
      <c r="C8" s="223">
        <v>1.1292346298619824</v>
      </c>
      <c r="D8" s="223">
        <v>1.1207172590457892</v>
      </c>
      <c r="E8" s="223">
        <v>2.2900763358778624</v>
      </c>
      <c r="F8" s="223">
        <v>1.205756514974718</v>
      </c>
      <c r="G8" s="180">
        <v>5142</v>
      </c>
      <c r="H8" s="223"/>
    </row>
    <row r="9">
      <c r="A9" s="125" t="s">
        <v>18</v>
      </c>
      <c r="B9" s="223"/>
      <c r="C9" s="223">
        <v>0.26714158504007124</v>
      </c>
      <c r="D9" s="223">
        <v>1.5416666666666667</v>
      </c>
      <c r="E9" s="223">
        <v>1.4836795252225521</v>
      </c>
      <c r="F9" s="223">
        <v>1.1580030880082348</v>
      </c>
      <c r="G9" s="180">
        <v>3886</v>
      </c>
      <c r="H9" s="223"/>
    </row>
    <row r="10">
      <c r="A10" s="125" t="s">
        <v>19</v>
      </c>
      <c r="B10" s="223">
        <v>0</v>
      </c>
      <c r="C10" s="223">
        <v>0.94098513011152429</v>
      </c>
      <c r="D10" s="223">
        <v>1.3618290258449304</v>
      </c>
      <c r="E10" s="223">
        <v>2.328548644338118</v>
      </c>
      <c r="F10" s="223">
        <v>1.338324754328498</v>
      </c>
      <c r="G10" s="180">
        <v>32055</v>
      </c>
      <c r="H10" s="223">
        <v>0.23310023310023309</v>
      </c>
    </row>
    <row r="11">
      <c r="A11" s="125" t="s">
        <v>20</v>
      </c>
      <c r="B11" s="223"/>
      <c r="C11" s="223">
        <v>1.4458955223880596</v>
      </c>
      <c r="D11" s="223">
        <v>1.6105719595292174</v>
      </c>
      <c r="E11" s="223">
        <v>1.8181818181818181</v>
      </c>
      <c r="F11" s="223">
        <v>1.5785420944558524</v>
      </c>
      <c r="G11" s="180">
        <v>7792</v>
      </c>
      <c r="H11" s="223"/>
    </row>
    <row r="12">
      <c r="A12" s="125" t="s">
        <v>21</v>
      </c>
      <c r="B12" s="223"/>
      <c r="C12" s="223">
        <v>1.55</v>
      </c>
      <c r="D12" s="223">
        <v>1.8909676121504726</v>
      </c>
      <c r="E12" s="223">
        <v>2.4390243902439024</v>
      </c>
      <c r="F12" s="223">
        <v>1.8500000000000001</v>
      </c>
      <c r="G12" s="180">
        <v>8324</v>
      </c>
      <c r="H12" s="223"/>
    </row>
    <row r="13">
      <c r="A13" s="125" t="s">
        <v>22</v>
      </c>
      <c r="B13" s="223">
        <v>0</v>
      </c>
      <c r="C13" s="223">
        <v>0.940056159199121</v>
      </c>
      <c r="D13" s="223">
        <v>1.5704514363885087</v>
      </c>
      <c r="E13" s="223">
        <v>2.4891101431238334</v>
      </c>
      <c r="F13" s="223">
        <v>1.4898888442480245</v>
      </c>
      <c r="G13" s="180">
        <v>29868</v>
      </c>
      <c r="H13" s="223">
        <v>0.22471910112359553</v>
      </c>
    </row>
    <row r="14">
      <c r="A14" s="125" t="s">
        <v>23</v>
      </c>
      <c r="B14" s="223"/>
      <c r="C14" s="223">
        <v>0.95829636202307023</v>
      </c>
      <c r="D14" s="223">
        <v>1.6014739229024946</v>
      </c>
      <c r="E14" s="223">
        <v>2.5602968460111319</v>
      </c>
      <c r="F14" s="223">
        <v>1.5454102643581455</v>
      </c>
      <c r="G14" s="180">
        <v>22583</v>
      </c>
      <c r="H14" s="223"/>
    </row>
    <row r="15">
      <c r="A15" s="125" t="s">
        <v>24</v>
      </c>
      <c r="B15" s="223"/>
      <c r="C15" s="223">
        <v>0.77247191011235949</v>
      </c>
      <c r="D15" s="223">
        <v>1.7992690469496766</v>
      </c>
      <c r="E15" s="223">
        <v>1.896551724137931</v>
      </c>
      <c r="F15" s="223">
        <v>1.5513552068473608</v>
      </c>
      <c r="G15" s="180">
        <v>5608</v>
      </c>
      <c r="H15" s="223"/>
    </row>
    <row r="16">
      <c r="A16" s="125" t="s">
        <v>25</v>
      </c>
      <c r="B16" s="223"/>
      <c r="C16" s="223">
        <v>0.82644628099173556</v>
      </c>
      <c r="D16" s="223">
        <v>1.5044247787610618</v>
      </c>
      <c r="E16" s="223">
        <v>3.0421982335623161</v>
      </c>
      <c r="F16" s="223">
        <v>1.5236388079766972</v>
      </c>
      <c r="G16" s="180">
        <v>8926</v>
      </c>
      <c r="H16" s="223">
        <v>0.73529411764705876</v>
      </c>
    </row>
    <row r="17">
      <c r="A17" s="125" t="s">
        <v>26</v>
      </c>
      <c r="B17" s="223">
        <v>0.36900369003690037</v>
      </c>
      <c r="C17" s="223">
        <v>1.247853463079565</v>
      </c>
      <c r="D17" s="223">
        <v>1.6257721345229923</v>
      </c>
      <c r="E17" s="223">
        <v>2.6604386677497969</v>
      </c>
      <c r="F17" s="223">
        <v>1.6640274832926274</v>
      </c>
      <c r="G17" s="180">
        <v>37259</v>
      </c>
      <c r="H17" s="223"/>
    </row>
    <row r="18">
      <c r="A18" s="125" t="s">
        <v>27</v>
      </c>
      <c r="B18" s="223"/>
      <c r="C18" s="223">
        <v>0.74850299401197606</v>
      </c>
      <c r="D18" s="223">
        <v>1.5775981068822715</v>
      </c>
      <c r="E18" s="223">
        <v>2.9180695847362514</v>
      </c>
      <c r="F18" s="223">
        <v>1.5068493150684932</v>
      </c>
      <c r="G18" s="180">
        <v>8030</v>
      </c>
      <c r="H18" s="223"/>
    </row>
    <row r="19">
      <c r="A19" s="125" t="s">
        <v>28</v>
      </c>
      <c r="B19" s="223"/>
      <c r="C19" s="223">
        <v>1.5228426395939088</v>
      </c>
      <c r="D19" s="223">
        <v>1.8161180476730987</v>
      </c>
      <c r="E19" s="223">
        <v>2.8735632183908044</v>
      </c>
      <c r="F19" s="223">
        <v>1.8505825908156273</v>
      </c>
      <c r="G19" s="180">
        <v>1459</v>
      </c>
      <c r="H19" s="223"/>
    </row>
    <row r="20">
      <c r="A20" s="125" t="s">
        <v>29</v>
      </c>
      <c r="B20" s="223">
        <v>0.60606060606060608</v>
      </c>
      <c r="C20" s="223">
        <v>1.2497306614953674</v>
      </c>
      <c r="D20" s="223">
        <v>1.6483926307152981</v>
      </c>
      <c r="E20" s="223">
        <v>2.9677784058790277</v>
      </c>
      <c r="F20" s="223">
        <v>1.6149842060773234</v>
      </c>
      <c r="G20" s="180">
        <v>44954</v>
      </c>
      <c r="H20" s="223">
        <v>0.13774104683195593</v>
      </c>
    </row>
    <row r="21">
      <c r="A21" s="125" t="s">
        <v>30</v>
      </c>
      <c r="B21" s="223">
        <v>1.3966480446927374</v>
      </c>
      <c r="C21" s="223">
        <v>1.1638922722966571</v>
      </c>
      <c r="D21" s="223">
        <v>1.6303329377225313</v>
      </c>
      <c r="E21" s="223">
        <v>3.4901365705614569</v>
      </c>
      <c r="F21" s="223">
        <v>1.6823279781752045</v>
      </c>
      <c r="G21" s="180">
        <v>26392</v>
      </c>
      <c r="H21" s="223"/>
    </row>
    <row r="22">
      <c r="A22" s="125" t="s">
        <v>31</v>
      </c>
      <c r="B22" s="223"/>
      <c r="C22" s="223">
        <v>0.99304865938430986</v>
      </c>
      <c r="D22" s="223">
        <v>1.1670020120724347</v>
      </c>
      <c r="E22" s="223">
        <v>2.4271844660194173</v>
      </c>
      <c r="F22" s="223">
        <v>1.2455516014234875</v>
      </c>
      <c r="G22" s="180">
        <v>3934</v>
      </c>
      <c r="H22" s="223"/>
    </row>
    <row r="23">
      <c r="A23" s="125" t="s">
        <v>32</v>
      </c>
      <c r="B23" s="223">
        <v>0</v>
      </c>
      <c r="C23" s="223">
        <v>1.081239041496201</v>
      </c>
      <c r="D23" s="223">
        <v>1.4264161294746949</v>
      </c>
      <c r="E23" s="223">
        <v>2.5878003696857674</v>
      </c>
      <c r="F23" s="223">
        <v>1.4192139737991267</v>
      </c>
      <c r="G23" s="180">
        <v>11908</v>
      </c>
      <c r="H23" s="223"/>
    </row>
    <row r="24">
      <c r="A24" s="125" t="s">
        <v>33</v>
      </c>
      <c r="B24" s="223">
        <v>0.39164490861618795</v>
      </c>
      <c r="C24" s="223">
        <v>1.4120774150676967</v>
      </c>
      <c r="D24" s="223">
        <v>2.1032595764929813</v>
      </c>
      <c r="E24" s="223">
        <v>3.1889081455805894</v>
      </c>
      <c r="F24" s="223">
        <v>1.9260106788710909</v>
      </c>
      <c r="G24" s="180">
        <v>36708</v>
      </c>
      <c r="H24" s="223"/>
    </row>
    <row r="25">
      <c r="A25" s="125" t="s">
        <v>34</v>
      </c>
      <c r="B25" s="223">
        <v>0</v>
      </c>
      <c r="C25" s="223">
        <v>0.76086956521739135</v>
      </c>
      <c r="D25" s="223">
        <v>1.2833366753559254</v>
      </c>
      <c r="E25" s="223">
        <v>2.197802197802198</v>
      </c>
      <c r="F25" s="223">
        <v>1.2885639945483831</v>
      </c>
      <c r="G25" s="180">
        <v>8071</v>
      </c>
      <c r="H25" s="223"/>
    </row>
    <row r="26">
      <c r="A26" s="19" t="s">
        <v>35</v>
      </c>
      <c r="B26" s="224">
        <v>0.5257332595462092</v>
      </c>
      <c r="C26" s="224">
        <v>1.1453663891684203</v>
      </c>
      <c r="D26" s="224">
        <v>1.6180553849178072</v>
      </c>
      <c r="E26" s="224">
        <v>2.5793748461727786</v>
      </c>
      <c r="F26" s="224">
        <v>1.5768890497446415</v>
      </c>
      <c r="G26" s="182">
        <v>397872</v>
      </c>
      <c r="H26" s="224">
        <v>0.063755180108383797</v>
      </c>
    </row>
    <row r="31">
      <c r="B31" s="200"/>
      <c r="C31" s="200"/>
      <c r="D31" s="200"/>
      <c r="E31" s="200"/>
      <c r="F31" s="200"/>
      <c r="G31" s="225"/>
      <c r="H31" s="200"/>
    </row>
    <row r="32">
      <c r="B32" s="200"/>
      <c r="C32" s="200"/>
      <c r="D32" s="200"/>
      <c r="E32" s="200"/>
      <c r="F32" s="200"/>
      <c r="G32" s="225"/>
      <c r="H32" s="200"/>
    </row>
    <row r="33">
      <c r="B33" s="200"/>
      <c r="C33" s="200"/>
      <c r="D33" s="200"/>
      <c r="E33" s="200"/>
      <c r="F33" s="200"/>
      <c r="G33" s="225"/>
      <c r="H33" s="200"/>
    </row>
    <row r="34">
      <c r="B34" s="200"/>
      <c r="C34" s="200"/>
      <c r="D34" s="200"/>
      <c r="E34" s="200"/>
      <c r="F34" s="200"/>
      <c r="G34" s="225"/>
      <c r="H34" s="200"/>
    </row>
    <row r="35">
      <c r="B35" s="200"/>
      <c r="C35" s="200"/>
      <c r="D35" s="200"/>
      <c r="E35" s="200"/>
      <c r="F35" s="200"/>
      <c r="G35" s="225"/>
      <c r="H35" s="200"/>
    </row>
    <row r="36">
      <c r="B36" s="200"/>
      <c r="C36" s="200"/>
      <c r="D36" s="200"/>
      <c r="E36" s="200"/>
      <c r="F36" s="200"/>
      <c r="G36" s="225"/>
      <c r="H36" s="200"/>
    </row>
    <row r="37">
      <c r="B37" s="200"/>
      <c r="C37" s="200"/>
      <c r="D37" s="200"/>
      <c r="E37" s="200"/>
      <c r="F37" s="200"/>
      <c r="G37" s="225"/>
      <c r="H37" s="200"/>
    </row>
    <row r="38">
      <c r="B38" s="200"/>
      <c r="C38" s="200"/>
      <c r="D38" s="200"/>
      <c r="E38" s="200"/>
      <c r="F38" s="200"/>
      <c r="G38" s="225"/>
      <c r="H38" s="200"/>
    </row>
    <row r="39">
      <c r="B39" s="200"/>
      <c r="C39" s="200"/>
      <c r="D39" s="200"/>
      <c r="E39" s="200"/>
      <c r="F39" s="200"/>
      <c r="G39" s="225"/>
      <c r="H39" s="200"/>
    </row>
    <row r="40">
      <c r="B40" s="200"/>
      <c r="C40" s="200"/>
      <c r="D40" s="200"/>
      <c r="E40" s="200"/>
      <c r="F40" s="200"/>
      <c r="G40" s="225"/>
      <c r="H40" s="200"/>
    </row>
    <row r="41">
      <c r="B41" s="200"/>
      <c r="C41" s="200"/>
      <c r="D41" s="200"/>
      <c r="E41" s="200"/>
      <c r="F41" s="200"/>
      <c r="G41" s="225"/>
      <c r="H41" s="200"/>
    </row>
    <row r="42">
      <c r="B42" s="200"/>
      <c r="C42" s="200"/>
      <c r="D42" s="200"/>
      <c r="E42" s="200"/>
      <c r="F42" s="200"/>
      <c r="G42" s="225"/>
      <c r="H42" s="200"/>
    </row>
    <row r="43">
      <c r="B43" s="200"/>
      <c r="C43" s="200"/>
      <c r="D43" s="200"/>
      <c r="E43" s="200"/>
      <c r="F43" s="200"/>
      <c r="G43" s="225"/>
      <c r="H43" s="200"/>
    </row>
    <row r="44">
      <c r="B44" s="200"/>
      <c r="C44" s="200"/>
      <c r="D44" s="200"/>
      <c r="E44" s="200"/>
      <c r="F44" s="200"/>
      <c r="G44" s="225"/>
      <c r="H44" s="200"/>
    </row>
    <row r="45">
      <c r="B45" s="200"/>
      <c r="C45" s="200"/>
      <c r="D45" s="200"/>
      <c r="E45" s="200"/>
      <c r="F45" s="200"/>
      <c r="G45" s="225"/>
      <c r="H45" s="200"/>
    </row>
    <row r="46">
      <c r="B46" s="200"/>
      <c r="C46" s="200"/>
      <c r="D46" s="200"/>
      <c r="E46" s="200"/>
      <c r="F46" s="200"/>
      <c r="G46" s="225"/>
      <c r="H46" s="200"/>
    </row>
    <row r="47">
      <c r="B47" s="200"/>
      <c r="C47" s="200"/>
      <c r="D47" s="200"/>
      <c r="E47" s="200"/>
      <c r="F47" s="200"/>
      <c r="G47" s="225"/>
      <c r="H47" s="200"/>
    </row>
    <row r="48">
      <c r="B48" s="200"/>
      <c r="C48" s="200"/>
      <c r="D48" s="200"/>
      <c r="E48" s="200"/>
      <c r="F48" s="200"/>
      <c r="G48" s="225"/>
      <c r="H48" s="200"/>
    </row>
    <row r="49">
      <c r="B49" s="200"/>
      <c r="C49" s="200"/>
      <c r="D49" s="200"/>
      <c r="E49" s="200"/>
      <c r="F49" s="200"/>
      <c r="G49" s="225"/>
      <c r="H49" s="200"/>
    </row>
    <row r="50">
      <c r="B50" s="200"/>
      <c r="C50" s="200"/>
      <c r="D50" s="200"/>
      <c r="E50" s="200"/>
      <c r="F50" s="200"/>
      <c r="G50" s="225"/>
      <c r="H50" s="200"/>
    </row>
    <row r="51">
      <c r="B51" s="200"/>
      <c r="C51" s="200"/>
      <c r="D51" s="200"/>
      <c r="E51" s="200"/>
      <c r="F51" s="200"/>
      <c r="G51" s="225"/>
      <c r="H51" s="200"/>
    </row>
    <row r="52">
      <c r="B52" s="226"/>
      <c r="C52" s="226"/>
      <c r="D52" s="226"/>
      <c r="E52" s="226"/>
      <c r="F52" s="226"/>
      <c r="G52" s="227"/>
      <c r="H52" s="226"/>
    </row>
  </sheetData>
  <mergeCells count="5">
    <mergeCell ref="A1:H1"/>
    <mergeCell ref="A3:A4"/>
    <mergeCell ref="G3:G4"/>
    <mergeCell ref="H3:H4"/>
    <mergeCell ref="B3:F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sheetData>
    <row ht="45" customHeight="1" r="1">
      <c r="A1" s="8" t="s">
        <v>375</v>
      </c>
      <c r="B1" s="8"/>
      <c r="C1" s="8"/>
      <c r="D1" s="8"/>
      <c r="E1" s="8"/>
      <c r="F1" s="8"/>
    </row>
    <row r="3">
      <c r="A3" s="164" t="s">
        <v>376</v>
      </c>
      <c r="B3" s="24" t="s">
        <v>137</v>
      </c>
      <c r="C3" s="24"/>
      <c r="D3" s="24"/>
      <c r="E3" s="24"/>
      <c r="F3" s="164" t="s">
        <v>35</v>
      </c>
    </row>
    <row r="4">
      <c r="A4" s="165"/>
      <c r="B4" s="58" t="s">
        <v>132</v>
      </c>
      <c r="C4" s="58" t="s">
        <v>133</v>
      </c>
      <c r="D4" s="58" t="s">
        <v>134</v>
      </c>
      <c r="E4" s="58" t="s">
        <v>135</v>
      </c>
      <c r="F4" s="165"/>
    </row>
    <row r="5">
      <c r="A5" s="125" t="s">
        <v>377</v>
      </c>
      <c r="B5" s="79">
        <v>0.52998605299860535</v>
      </c>
      <c r="C5" s="79">
        <v>1.0692422045964487</v>
      </c>
      <c r="D5" s="79">
        <v>1.3403853291493741</v>
      </c>
      <c r="E5" s="79">
        <v>1.488875257904422</v>
      </c>
      <c r="F5" s="79">
        <v>1.2703716792084148</v>
      </c>
    </row>
    <row r="6">
      <c r="A6" s="125" t="s">
        <v>378</v>
      </c>
      <c r="B6" s="223">
        <v>0</v>
      </c>
      <c r="C6" s="223">
        <v>9.0909090909090917</v>
      </c>
      <c r="D6" s="223">
        <v>10.375494071146244</v>
      </c>
      <c r="E6" s="223">
        <v>10.620025136154169</v>
      </c>
      <c r="F6" s="223">
        <v>10.359309379374707</v>
      </c>
    </row>
    <row r="7">
      <c r="A7" s="19" t="s">
        <v>35</v>
      </c>
      <c r="B7" s="224">
        <v>0.52851182197496527</v>
      </c>
      <c r="C7" s="224">
        <v>1.1419055548947306</v>
      </c>
      <c r="D7" s="224">
        <v>1.6025063477762309</v>
      </c>
      <c r="E7" s="224">
        <v>2.5615157480314963</v>
      </c>
      <c r="F7" s="224">
        <v>1.5642208063242697</v>
      </c>
    </row>
    <row r="9">
      <c r="A9" s="22"/>
    </row>
    <row r="12">
      <c r="H12" s="52"/>
      <c r="I12" s="52"/>
      <c r="J12" s="52"/>
      <c r="K12" s="52"/>
    </row>
    <row r="13">
      <c r="H13" s="52"/>
      <c r="I13" s="52"/>
      <c r="J13" s="52"/>
      <c r="K13" s="52"/>
    </row>
    <row r="14">
      <c r="H14" s="52"/>
      <c r="I14" s="52"/>
      <c r="J14" s="52"/>
      <c r="K14" s="52"/>
    </row>
    <row r="18">
      <c r="G18" s="135"/>
    </row>
  </sheetData>
  <mergeCells count="4">
    <mergeCell ref="A1:F1"/>
    <mergeCell ref="A3:A4"/>
    <mergeCell ref="F3:F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24.140625"/>
    <col bestFit="1" customWidth="1" min="3" max="3" width="9.42578125"/>
    <col bestFit="1" customWidth="1" min="5" max="5" width="9.42578125"/>
    <col bestFit="1" customWidth="1" min="7" max="7" width="9.42578125"/>
  </cols>
  <sheetData>
    <row ht="21.75" customHeight="1" r="1">
      <c r="A1" s="8" t="s">
        <v>379</v>
      </c>
      <c r="B1" s="8"/>
      <c r="C1" s="8"/>
      <c r="D1" s="8"/>
      <c r="E1" s="8"/>
      <c r="F1" s="8"/>
      <c r="G1" s="8"/>
    </row>
    <row r="3">
      <c r="A3" s="23" t="s">
        <v>129</v>
      </c>
      <c r="B3" s="136" t="s">
        <v>380</v>
      </c>
      <c r="C3" s="136"/>
      <c r="D3" s="136"/>
      <c r="E3" s="136"/>
      <c r="F3" s="23" t="s">
        <v>381</v>
      </c>
      <c r="G3" s="23"/>
    </row>
    <row r="4">
      <c r="A4" s="26"/>
      <c r="B4" s="69" t="s">
        <v>382</v>
      </c>
      <c r="C4" s="69"/>
      <c r="D4" s="69" t="s">
        <v>383</v>
      </c>
      <c r="E4" s="69"/>
      <c r="F4" s="31"/>
      <c r="G4" s="31"/>
    </row>
    <row r="5">
      <c r="A5" s="31"/>
      <c r="B5" s="228" t="s">
        <v>384</v>
      </c>
      <c r="C5" s="228" t="s">
        <v>79</v>
      </c>
      <c r="D5" s="228" t="s">
        <v>384</v>
      </c>
      <c r="E5" s="228" t="s">
        <v>79</v>
      </c>
      <c r="F5" s="228" t="s">
        <v>384</v>
      </c>
      <c r="G5" s="228" t="s">
        <v>79</v>
      </c>
    </row>
    <row r="6">
      <c r="A6" s="229" t="s">
        <v>132</v>
      </c>
      <c r="B6" s="16">
        <v>2109</v>
      </c>
      <c r="C6" s="17">
        <v>0.98926768861286751</v>
      </c>
      <c r="D6" s="16">
        <v>767</v>
      </c>
      <c r="E6" s="17">
        <v>1.3021629146718279</v>
      </c>
      <c r="F6" s="16">
        <v>2876</v>
      </c>
      <c r="G6" s="17">
        <v>1.0570031974714249</v>
      </c>
    </row>
    <row r="7">
      <c r="A7" s="229" t="s">
        <v>133</v>
      </c>
      <c r="B7" s="16">
        <v>55105</v>
      </c>
      <c r="C7" s="17">
        <v>25.848077752969211</v>
      </c>
      <c r="D7" s="16">
        <v>26286</v>
      </c>
      <c r="E7" s="17">
        <v>44.626668024854844</v>
      </c>
      <c r="F7" s="16">
        <v>81391</v>
      </c>
      <c r="G7" s="17">
        <v>29.913263993531551</v>
      </c>
    </row>
    <row r="8">
      <c r="A8" s="229" t="s">
        <v>134</v>
      </c>
      <c r="B8" s="16">
        <v>137261</v>
      </c>
      <c r="C8" s="17">
        <v>64.384956001275867</v>
      </c>
      <c r="D8" s="16">
        <v>28486</v>
      </c>
      <c r="E8" s="17">
        <v>48.361685511527625</v>
      </c>
      <c r="F8" s="16">
        <v>165747</v>
      </c>
      <c r="G8" s="17">
        <v>60.916240949685765</v>
      </c>
    </row>
    <row r="9">
      <c r="A9" s="229" t="s">
        <v>135</v>
      </c>
      <c r="B9" s="16">
        <v>18675</v>
      </c>
      <c r="C9" s="17">
        <v>8.7598739141039825</v>
      </c>
      <c r="D9" s="16">
        <v>3338</v>
      </c>
      <c r="E9" s="17">
        <v>5.6670401684153342</v>
      </c>
      <c r="F9" s="16">
        <v>22013</v>
      </c>
      <c r="G9" s="17">
        <v>8.0903377558895961</v>
      </c>
    </row>
    <row r="10">
      <c r="A10" s="229" t="s">
        <v>385</v>
      </c>
      <c r="B10" s="16">
        <v>38</v>
      </c>
      <c r="C10" s="17">
        <v>0.017824643038069687</v>
      </c>
      <c r="D10" s="78">
        <v>25</v>
      </c>
      <c r="E10" s="17">
        <v>0.042443380530372485</v>
      </c>
      <c r="F10" s="16">
        <v>63</v>
      </c>
      <c r="G10" s="17">
        <v>0.023154103421661951</v>
      </c>
    </row>
    <row r="11">
      <c r="A11" s="230" t="s">
        <v>35</v>
      </c>
      <c r="B11" s="20">
        <v>213188</v>
      </c>
      <c r="C11" s="21">
        <v>100</v>
      </c>
      <c r="D11" s="20">
        <v>58902</v>
      </c>
      <c r="E11" s="21">
        <v>100</v>
      </c>
      <c r="F11" s="20">
        <v>272090</v>
      </c>
      <c r="G11" s="21">
        <v>100</v>
      </c>
    </row>
  </sheetData>
  <mergeCells count="6">
    <mergeCell ref="A1:G1"/>
    <mergeCell ref="A3:A5"/>
    <mergeCell ref="B3:E3"/>
    <mergeCell ref="F3:G4"/>
    <mergeCell ref="B4:C4"/>
    <mergeCell ref="D4:E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sheetData>
    <row ht="30.75" customHeight="1" r="1">
      <c r="A1" s="8" t="s">
        <v>386</v>
      </c>
      <c r="B1" s="8"/>
      <c r="C1" s="8"/>
      <c r="D1" s="8"/>
      <c r="E1" s="8"/>
      <c r="F1" s="8"/>
    </row>
    <row ht="38.25" r="3">
      <c r="A3" s="65" t="s">
        <v>9</v>
      </c>
      <c r="B3" s="65" t="s">
        <v>387</v>
      </c>
      <c r="C3" s="65" t="s">
        <v>388</v>
      </c>
      <c r="D3" s="65" t="s">
        <v>389</v>
      </c>
      <c r="E3" s="65" t="s">
        <v>35</v>
      </c>
      <c r="F3" s="65" t="s">
        <v>65</v>
      </c>
    </row>
    <row r="4">
      <c r="A4" s="15" t="s">
        <v>14</v>
      </c>
      <c r="B4" s="79">
        <v>96.479040494003087</v>
      </c>
      <c r="C4" s="79">
        <v>2.749079681748011</v>
      </c>
      <c r="D4" s="79">
        <v>0.77187982424890156</v>
      </c>
      <c r="E4" s="79">
        <v>100</v>
      </c>
      <c r="F4" s="79">
        <v>12.431757916081734</v>
      </c>
    </row>
    <row r="5">
      <c r="A5" s="15" t="s">
        <v>15</v>
      </c>
      <c r="B5" s="79">
        <v>75.856164383561648</v>
      </c>
      <c r="C5" s="79">
        <v>24.143835616438356</v>
      </c>
      <c r="D5" s="79"/>
      <c r="E5" s="79">
        <v>100</v>
      </c>
      <c r="F5" s="79">
        <v>0</v>
      </c>
    </row>
    <row r="6">
      <c r="A6" s="15" t="s">
        <v>16</v>
      </c>
      <c r="B6" s="79">
        <v>96.857381959126144</v>
      </c>
      <c r="C6" s="79">
        <v>2.539200140944327</v>
      </c>
      <c r="D6" s="79">
        <v>0.60341789992952788</v>
      </c>
      <c r="E6" s="79">
        <v>100</v>
      </c>
      <c r="F6" s="79">
        <v>13.13463672188851</v>
      </c>
    </row>
    <row r="7">
      <c r="A7" s="15" t="s">
        <v>17</v>
      </c>
      <c r="B7" s="79">
        <v>97.11395418030348</v>
      </c>
      <c r="C7" s="79">
        <v>1.9339482296935435</v>
      </c>
      <c r="D7" s="79">
        <v>0.95209759000297534</v>
      </c>
      <c r="E7" s="79">
        <v>100</v>
      </c>
      <c r="F7" s="79">
        <v>14.97596761952947</v>
      </c>
    </row>
    <row r="8">
      <c r="A8" s="15" t="s">
        <v>18</v>
      </c>
      <c r="B8" s="79">
        <v>97.327813323296951</v>
      </c>
      <c r="C8" s="79">
        <v>1.8818216033120061</v>
      </c>
      <c r="D8" s="79">
        <v>0.79036507339104256</v>
      </c>
      <c r="E8" s="79">
        <v>100</v>
      </c>
      <c r="F8" s="79">
        <v>15.166028097062581</v>
      </c>
    </row>
    <row r="9">
      <c r="A9" s="15" t="s">
        <v>19</v>
      </c>
      <c r="B9" s="79">
        <v>97.197575757575763</v>
      </c>
      <c r="C9" s="79">
        <v>2.1430303030303031</v>
      </c>
      <c r="D9" s="79">
        <v>0.65939393939393942</v>
      </c>
      <c r="E9" s="79">
        <v>100</v>
      </c>
      <c r="F9" s="79">
        <v>14.772727272727273</v>
      </c>
    </row>
    <row r="10">
      <c r="A10" s="15" t="s">
        <v>20</v>
      </c>
      <c r="B10" s="79">
        <v>97.281141534901664</v>
      </c>
      <c r="C10" s="79">
        <v>2.0053991515618974</v>
      </c>
      <c r="D10" s="79">
        <v>0.71345931353644421</v>
      </c>
      <c r="E10" s="79">
        <v>100</v>
      </c>
      <c r="F10" s="79">
        <v>16.435707379954884</v>
      </c>
    </row>
    <row r="11">
      <c r="A11" s="15" t="s">
        <v>21</v>
      </c>
      <c r="B11" s="79">
        <v>95.916938870741959</v>
      </c>
      <c r="C11" s="79">
        <v>3.3597760149323377</v>
      </c>
      <c r="D11" s="79">
        <v>0.72328511432571163</v>
      </c>
      <c r="E11" s="79">
        <v>100</v>
      </c>
      <c r="F11" s="79">
        <v>25.719237435008662</v>
      </c>
    </row>
    <row r="12">
      <c r="A12" s="15" t="s">
        <v>22</v>
      </c>
      <c r="B12" s="79">
        <v>96.255698903870396</v>
      </c>
      <c r="C12" s="79">
        <v>3.0313318459598411</v>
      </c>
      <c r="D12" s="79">
        <v>0.71296925016975454</v>
      </c>
      <c r="E12" s="79">
        <v>100</v>
      </c>
      <c r="F12" s="79">
        <v>9.7759495886574488</v>
      </c>
    </row>
    <row r="13">
      <c r="A13" s="15" t="s">
        <v>23</v>
      </c>
      <c r="B13" s="79">
        <v>94.578991833286395</v>
      </c>
      <c r="C13" s="79">
        <v>2.5767389467755564</v>
      </c>
      <c r="D13" s="79">
        <v>2.8442692199380457</v>
      </c>
      <c r="E13" s="79">
        <v>100</v>
      </c>
      <c r="F13" s="79">
        <v>20.899927604833771</v>
      </c>
    </row>
    <row r="14">
      <c r="A14" s="15" t="s">
        <v>24</v>
      </c>
      <c r="B14" s="79">
        <v>96.10929610929611</v>
      </c>
      <c r="C14" s="79">
        <v>3.3264033264033266</v>
      </c>
      <c r="D14" s="79">
        <v>0.5643005643005643</v>
      </c>
      <c r="E14" s="79">
        <v>100</v>
      </c>
      <c r="F14" s="79">
        <v>18.906551059730251</v>
      </c>
    </row>
    <row r="15">
      <c r="A15" s="15" t="s">
        <v>25</v>
      </c>
      <c r="B15" s="79">
        <v>97.158642462509874</v>
      </c>
      <c r="C15" s="79">
        <v>2.2099447513812152</v>
      </c>
      <c r="D15" s="79">
        <v>0.63141278610891871</v>
      </c>
      <c r="E15" s="79">
        <v>100</v>
      </c>
      <c r="F15" s="79">
        <v>22.849748820216167</v>
      </c>
    </row>
    <row r="16">
      <c r="A16" s="15" t="s">
        <v>26</v>
      </c>
      <c r="B16" s="79">
        <v>94.249176212144988</v>
      </c>
      <c r="C16" s="79">
        <v>5.1624038914169157</v>
      </c>
      <c r="D16" s="79">
        <v>0.58841989643809822</v>
      </c>
      <c r="E16" s="79" t="s">
        <v>255</v>
      </c>
      <c r="F16" s="79">
        <v>46.631495205794913</v>
      </c>
    </row>
    <row r="17">
      <c r="A17" s="15" t="s">
        <v>27</v>
      </c>
      <c r="B17" s="79">
        <v>81.51950718685832</v>
      </c>
      <c r="C17" s="79">
        <v>3.0800821355236137</v>
      </c>
      <c r="D17" s="79">
        <v>15.400410677618071</v>
      </c>
      <c r="E17" s="79">
        <v>100</v>
      </c>
      <c r="F17" s="79">
        <v>29.253677138187761</v>
      </c>
    </row>
    <row r="18">
      <c r="A18" s="15" t="s">
        <v>28</v>
      </c>
      <c r="B18" s="79">
        <v>99.410029498525077</v>
      </c>
      <c r="C18" s="79">
        <v>0.29498525073746312</v>
      </c>
      <c r="D18" s="79">
        <v>0.29498525073746312</v>
      </c>
      <c r="E18" s="79">
        <v>100</v>
      </c>
      <c r="F18" s="79">
        <v>26.063249727371861</v>
      </c>
    </row>
    <row r="19">
      <c r="A19" s="15" t="s">
        <v>29</v>
      </c>
      <c r="B19" s="79">
        <v>79.562929987859164</v>
      </c>
      <c r="C19" s="79">
        <v>15.216511533791987</v>
      </c>
      <c r="D19" s="79">
        <v>5.2205584783488472</v>
      </c>
      <c r="E19" s="79">
        <v>100</v>
      </c>
      <c r="F19" s="79">
        <v>89.00017806267806</v>
      </c>
    </row>
    <row r="20">
      <c r="A20" s="15" t="s">
        <v>30</v>
      </c>
      <c r="B20" s="79">
        <v>91.063174114021578</v>
      </c>
      <c r="C20" s="79">
        <v>6.8823831535695952</v>
      </c>
      <c r="D20" s="79">
        <v>2.0544427324088339</v>
      </c>
      <c r="E20" s="79">
        <v>100</v>
      </c>
      <c r="F20" s="79">
        <v>75.945144551519633</v>
      </c>
    </row>
    <row r="21">
      <c r="A21" s="15" t="s">
        <v>31</v>
      </c>
      <c r="B21" s="79">
        <v>93.744855967078195</v>
      </c>
      <c r="C21" s="79">
        <v>5.5967078189300414</v>
      </c>
      <c r="D21" s="79">
        <v>0.65843621399176955</v>
      </c>
      <c r="E21" s="79">
        <v>100</v>
      </c>
      <c r="F21" s="79">
        <v>52.296819787985868</v>
      </c>
    </row>
    <row r="22">
      <c r="A22" s="15" t="s">
        <v>32</v>
      </c>
      <c r="B22" s="79">
        <v>60.692131896833168</v>
      </c>
      <c r="C22" s="79">
        <v>38.426379366634016</v>
      </c>
      <c r="D22" s="79">
        <v>0.88148873653281101</v>
      </c>
      <c r="E22" s="79">
        <v>100</v>
      </c>
      <c r="F22" s="79">
        <v>59.29568106312292</v>
      </c>
    </row>
    <row r="23">
      <c r="A23" s="15" t="s">
        <v>33</v>
      </c>
      <c r="B23" s="79">
        <v>88.675171736997058</v>
      </c>
      <c r="C23" s="79">
        <v>5.8292443572129535</v>
      </c>
      <c r="D23" s="79">
        <v>5.4955839057899896</v>
      </c>
      <c r="E23" s="79">
        <v>100</v>
      </c>
      <c r="F23" s="79">
        <v>53.816171138506164</v>
      </c>
    </row>
    <row r="24">
      <c r="A24" s="15" t="s">
        <v>34</v>
      </c>
      <c r="B24" s="79">
        <v>75.773395204949736</v>
      </c>
      <c r="C24" s="79">
        <v>24.226604795050271</v>
      </c>
      <c r="D24" s="79"/>
      <c r="E24" s="79">
        <v>100</v>
      </c>
      <c r="F24" s="79">
        <v>0</v>
      </c>
    </row>
    <row r="25">
      <c r="A25" s="19" t="s">
        <v>35</v>
      </c>
      <c r="B25" s="132">
        <v>94.05112892185133</v>
      </c>
      <c r="C25" s="132">
        <v>4.4698729592359232</v>
      </c>
      <c r="D25" s="132">
        <v>1.4789981189127424</v>
      </c>
      <c r="E25" s="132">
        <v>100</v>
      </c>
      <c r="F25" s="132">
        <v>32.076998268344383</v>
      </c>
    </row>
  </sheetData>
  <mergeCells count="1">
    <mergeCell ref="A1:F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C33" activeCellId="0" sqref="C33"/>
    </sheetView>
  </sheetViews>
  <sheetFormatPr defaultColWidth="8.85546875" defaultRowHeight="15"/>
  <cols>
    <col customWidth="1" min="1" max="1" width="18.140625"/>
    <col customWidth="1" min="3" max="3" width="11.7109375"/>
  </cols>
  <sheetData>
    <row ht="45.75" customHeight="1" r="1">
      <c r="A1" s="8" t="s">
        <v>390</v>
      </c>
      <c r="B1" s="8"/>
      <c r="C1" s="8"/>
      <c r="D1" s="8"/>
      <c r="E1" s="8"/>
    </row>
    <row ht="25.5" customHeight="1" r="3">
      <c r="A3" s="9" t="s">
        <v>9</v>
      </c>
      <c r="B3" s="164" t="s">
        <v>67</v>
      </c>
      <c r="C3" s="24" t="s">
        <v>344</v>
      </c>
      <c r="D3" s="24"/>
      <c r="E3" s="9" t="s">
        <v>35</v>
      </c>
    </row>
    <row r="4">
      <c r="A4" s="11"/>
      <c r="B4" s="165"/>
      <c r="C4" s="58" t="s">
        <v>345</v>
      </c>
      <c r="D4" s="58" t="s">
        <v>346</v>
      </c>
      <c r="E4" s="11"/>
    </row>
    <row r="5">
      <c r="A5" s="15" t="s">
        <v>14</v>
      </c>
      <c r="B5" s="17">
        <v>26.675587841712868</v>
      </c>
      <c r="C5" s="179"/>
      <c r="D5" s="179"/>
      <c r="E5" s="17">
        <v>26.675587841712868</v>
      </c>
    </row>
    <row r="6">
      <c r="A6" s="15" t="s">
        <v>15</v>
      </c>
      <c r="B6" s="17">
        <v>21.715817694369974</v>
      </c>
      <c r="C6" s="179"/>
      <c r="D6" s="179"/>
      <c r="E6" s="17">
        <v>21.715817694369974</v>
      </c>
    </row>
    <row r="7">
      <c r="A7" s="15" t="s">
        <v>16</v>
      </c>
      <c r="B7" s="17">
        <v>22.99257397085821</v>
      </c>
      <c r="C7" s="17">
        <v>24.707464694014796</v>
      </c>
      <c r="D7" s="17"/>
      <c r="E7" s="17">
        <v>23.180358773454298</v>
      </c>
    </row>
    <row r="8">
      <c r="A8" s="15" t="s">
        <v>17</v>
      </c>
      <c r="B8" s="17">
        <v>23.372024395042299</v>
      </c>
      <c r="C8" s="179"/>
      <c r="D8" s="17"/>
      <c r="E8" s="17">
        <v>23.372024395042299</v>
      </c>
    </row>
    <row r="9">
      <c r="A9" s="15" t="s">
        <v>18</v>
      </c>
      <c r="B9" s="17">
        <v>19.559014267185475</v>
      </c>
      <c r="C9" s="179"/>
      <c r="D9" s="179"/>
      <c r="E9" s="17">
        <v>19.559014267185475</v>
      </c>
    </row>
    <row r="10">
      <c r="A10" s="15" t="s">
        <v>19</v>
      </c>
      <c r="B10" s="17">
        <v>24.696500064574455</v>
      </c>
      <c r="C10" s="179"/>
      <c r="D10" s="179"/>
      <c r="E10" s="17">
        <v>24.623871614844532</v>
      </c>
    </row>
    <row r="11">
      <c r="A11" s="15" t="s">
        <v>20</v>
      </c>
      <c r="B11" s="17">
        <v>20.468965517241379</v>
      </c>
      <c r="C11" s="17">
        <v>20.278330019880716</v>
      </c>
      <c r="D11" s="179"/>
      <c r="E11" s="17">
        <v>20.456597446149878</v>
      </c>
    </row>
    <row r="12">
      <c r="A12" s="15" t="s">
        <v>21</v>
      </c>
      <c r="B12" s="17">
        <v>30.458870287847766</v>
      </c>
      <c r="C12" s="179"/>
      <c r="D12" s="179"/>
      <c r="E12" s="17">
        <v>30.458870287847766</v>
      </c>
    </row>
    <row r="13">
      <c r="A13" s="15" t="s">
        <v>22</v>
      </c>
      <c r="B13" s="17">
        <v>23.601439768560567</v>
      </c>
      <c r="C13" s="17"/>
      <c r="D13" s="179"/>
      <c r="E13" s="17">
        <v>23.601439768560567</v>
      </c>
    </row>
    <row r="14">
      <c r="A14" s="15" t="s">
        <v>23</v>
      </c>
      <c r="B14" s="17">
        <v>20.483048969643253</v>
      </c>
      <c r="C14" s="179"/>
      <c r="D14" s="17">
        <v>80</v>
      </c>
      <c r="E14" s="17">
        <v>20.496233938856889</v>
      </c>
    </row>
    <row r="15">
      <c r="A15" s="15" t="s">
        <v>24</v>
      </c>
      <c r="B15" s="17">
        <v>22.824536376604851</v>
      </c>
      <c r="C15" s="179"/>
      <c r="D15" s="179"/>
      <c r="E15" s="17">
        <v>22.824536376604851</v>
      </c>
    </row>
    <row r="16">
      <c r="A16" s="15" t="s">
        <v>25</v>
      </c>
      <c r="B16" s="17">
        <v>26.426729453974662</v>
      </c>
      <c r="C16" s="17"/>
      <c r="D16" s="179"/>
      <c r="E16" s="17">
        <v>26.426729453974662</v>
      </c>
    </row>
    <row r="17">
      <c r="A17" s="15" t="s">
        <v>26</v>
      </c>
      <c r="B17" s="17">
        <v>34.574637706834849</v>
      </c>
      <c r="C17" s="17">
        <v>39.204480512058524</v>
      </c>
      <c r="D17" s="17">
        <v>65.505226480836228</v>
      </c>
      <c r="E17" s="17">
        <v>35.900050994390611</v>
      </c>
    </row>
    <row r="18">
      <c r="A18" s="15" t="s">
        <v>27</v>
      </c>
      <c r="B18" s="17">
        <v>31.419676214196762</v>
      </c>
      <c r="C18" s="179"/>
      <c r="D18" s="179"/>
      <c r="E18" s="17">
        <v>31.419676214196762</v>
      </c>
    </row>
    <row r="19">
      <c r="A19" s="15" t="s">
        <v>28</v>
      </c>
      <c r="B19" s="17">
        <v>37.148732008224812</v>
      </c>
      <c r="C19" s="179"/>
      <c r="D19" s="179"/>
      <c r="E19" s="17">
        <v>37.148732008224812</v>
      </c>
    </row>
    <row r="20">
      <c r="A20" s="15" t="s">
        <v>29</v>
      </c>
      <c r="B20" s="17">
        <v>44.902863193907052</v>
      </c>
      <c r="C20" s="17">
        <v>56.193323856673693</v>
      </c>
      <c r="D20" s="17"/>
      <c r="E20" s="17">
        <v>50.026693953819453</v>
      </c>
    </row>
    <row r="21">
      <c r="A21" s="15" t="s">
        <v>30</v>
      </c>
      <c r="B21" s="17">
        <v>38.264063725287876</v>
      </c>
      <c r="C21" s="17">
        <v>43.4965034965035</v>
      </c>
      <c r="D21" s="179"/>
      <c r="E21" s="17">
        <v>38.689618563737014</v>
      </c>
    </row>
    <row r="22">
      <c r="A22" s="15" t="s">
        <v>31</v>
      </c>
      <c r="B22" s="17">
        <v>35.256736146415861</v>
      </c>
      <c r="C22" s="179"/>
      <c r="D22" s="179"/>
      <c r="E22" s="17">
        <v>35.256736146415861</v>
      </c>
    </row>
    <row r="23">
      <c r="A23" s="15" t="s">
        <v>32</v>
      </c>
      <c r="B23" s="17">
        <v>36.662056247118485</v>
      </c>
      <c r="C23" s="17">
        <v>38.323917137476457</v>
      </c>
      <c r="D23" s="179"/>
      <c r="E23" s="17">
        <v>36.810279667422527</v>
      </c>
    </row>
    <row r="24">
      <c r="A24" s="15" t="s">
        <v>33</v>
      </c>
      <c r="B24" s="17">
        <v>38.220402550318788</v>
      </c>
      <c r="C24" s="17">
        <v>51.252122241086582</v>
      </c>
      <c r="D24" s="179"/>
      <c r="E24" s="17">
        <v>39.893211289092292</v>
      </c>
    </row>
    <row r="25">
      <c r="A25" s="15" t="s">
        <v>34</v>
      </c>
      <c r="B25" s="17">
        <v>35.933044017358959</v>
      </c>
      <c r="C25" s="17"/>
      <c r="D25" s="179"/>
      <c r="E25" s="17">
        <v>35.933044017358959</v>
      </c>
    </row>
    <row r="26">
      <c r="A26" s="19" t="s">
        <v>35</v>
      </c>
      <c r="B26" s="21">
        <v>29.487992051800337</v>
      </c>
      <c r="C26" s="21">
        <v>45.266549119484537</v>
      </c>
      <c r="D26" s="21">
        <v>65.753424657534239</v>
      </c>
      <c r="E26" s="21">
        <v>31.342828102971254</v>
      </c>
    </row>
  </sheetData>
  <mergeCells count="5">
    <mergeCell ref="A1:E1"/>
    <mergeCell ref="C3:D3"/>
    <mergeCell ref="A3:A4"/>
    <mergeCell ref="B3:B4"/>
    <mergeCell ref="E3:E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90">
      <selection activeCell="A1" activeCellId="0" sqref="A1:E1"/>
    </sheetView>
  </sheetViews>
  <sheetFormatPr defaultColWidth="8.85546875" defaultRowHeight="15"/>
  <cols>
    <col customWidth="1" min="1" max="1" width="19.7109375"/>
    <col customWidth="1" min="2" max="2" width="9.28515625"/>
  </cols>
  <sheetData>
    <row ht="54.75" customHeight="1" r="1">
      <c r="A1" s="8" t="s">
        <v>391</v>
      </c>
      <c r="B1" s="8"/>
      <c r="C1" s="8"/>
      <c r="D1" s="8"/>
      <c r="E1" s="8"/>
    </row>
    <row ht="22.5" customHeight="1" r="3">
      <c r="A3" s="164" t="s">
        <v>9</v>
      </c>
      <c r="B3" s="24" t="s">
        <v>208</v>
      </c>
      <c r="C3" s="24"/>
      <c r="D3" s="9" t="s">
        <v>130</v>
      </c>
      <c r="E3" s="9" t="s">
        <v>303</v>
      </c>
    </row>
    <row r="4">
      <c r="A4" s="165"/>
      <c r="B4" s="58" t="s">
        <v>151</v>
      </c>
      <c r="C4" s="58" t="s">
        <v>148</v>
      </c>
      <c r="D4" s="11"/>
      <c r="E4" s="11"/>
    </row>
    <row r="5">
      <c r="A5" s="125" t="s">
        <v>14</v>
      </c>
      <c r="B5" s="17">
        <v>26.467336947939145</v>
      </c>
      <c r="C5" s="17">
        <v>26.969106596159197</v>
      </c>
      <c r="D5" s="180">
        <v>26210</v>
      </c>
      <c r="E5" s="17">
        <v>0.15766088576752185</v>
      </c>
    </row>
    <row r="6">
      <c r="A6" s="125" t="s">
        <v>15</v>
      </c>
      <c r="B6" s="17">
        <v>22.442244224422442</v>
      </c>
      <c r="C6" s="17">
        <v>18.571428571428573</v>
      </c>
      <c r="D6" s="180">
        <v>746</v>
      </c>
      <c r="E6" s="17">
        <v>0</v>
      </c>
    </row>
    <row r="7">
      <c r="A7" s="125" t="s">
        <v>16</v>
      </c>
      <c r="B7" s="17">
        <v>22.516906170752325</v>
      </c>
      <c r="C7" s="17">
        <v>24.592621246554806</v>
      </c>
      <c r="D7" s="180">
        <v>68017</v>
      </c>
      <c r="E7" s="17">
        <v>0.012704058946833512</v>
      </c>
    </row>
    <row r="8">
      <c r="A8" s="125" t="s">
        <v>17</v>
      </c>
      <c r="B8" s="17">
        <v>22.866978116547823</v>
      </c>
      <c r="C8" s="17">
        <v>24.093023255813954</v>
      </c>
      <c r="D8" s="180">
        <v>5142</v>
      </c>
      <c r="E8" s="17">
        <v>0</v>
      </c>
    </row>
    <row r="9">
      <c r="A9" s="125" t="s">
        <v>18</v>
      </c>
      <c r="B9" s="17">
        <v>19.261033185083818</v>
      </c>
      <c r="C9" s="17">
        <v>19.791666666666664</v>
      </c>
      <c r="D9" s="180">
        <v>3886</v>
      </c>
      <c r="E9" s="17">
        <v>0.1326259946949602</v>
      </c>
    </row>
    <row r="10">
      <c r="A10" s="125" t="s">
        <v>19</v>
      </c>
      <c r="B10" s="17">
        <v>23.86856516976999</v>
      </c>
      <c r="C10" s="17">
        <v>26.090266449157152</v>
      </c>
      <c r="D10" s="180">
        <v>32055</v>
      </c>
      <c r="E10" s="17">
        <v>0.10184595798854233</v>
      </c>
    </row>
    <row r="11">
      <c r="A11" s="125" t="s">
        <v>20</v>
      </c>
      <c r="B11" s="17">
        <v>19.557645419714383</v>
      </c>
      <c r="C11" s="17">
        <v>22.55859375</v>
      </c>
      <c r="D11" s="180">
        <v>7792</v>
      </c>
      <c r="E11" s="17">
        <v>0.063051702395964693</v>
      </c>
    </row>
    <row r="12">
      <c r="A12" s="125" t="s">
        <v>21</v>
      </c>
      <c r="B12" s="17">
        <v>30.836541827091356</v>
      </c>
      <c r="C12" s="17">
        <v>29.366602687140116</v>
      </c>
      <c r="D12" s="180">
        <v>8324</v>
      </c>
      <c r="E12" s="17">
        <v>0.079082641360221431</v>
      </c>
    </row>
    <row r="13">
      <c r="A13" s="125" t="s">
        <v>22</v>
      </c>
      <c r="B13" s="17">
        <v>23.679263949347053</v>
      </c>
      <c r="C13" s="17">
        <v>23.085690602010153</v>
      </c>
      <c r="D13" s="180">
        <v>29868</v>
      </c>
      <c r="E13" s="17">
        <v>0.014253135689851768</v>
      </c>
    </row>
    <row r="14">
      <c r="A14" s="125" t="s">
        <v>23</v>
      </c>
      <c r="B14" s="17">
        <v>20.922669236328595</v>
      </c>
      <c r="C14" s="17">
        <v>19.272666331489859</v>
      </c>
      <c r="D14" s="180">
        <v>22583</v>
      </c>
      <c r="E14" s="17">
        <v>0.043233895373973194</v>
      </c>
    </row>
    <row r="15">
      <c r="A15" s="125" t="s">
        <v>24</v>
      </c>
      <c r="B15" s="17">
        <v>22.420814479638011</v>
      </c>
      <c r="C15" s="17">
        <v>24.176776429809358</v>
      </c>
      <c r="D15" s="180">
        <v>5608</v>
      </c>
      <c r="E15" s="17">
        <v>0.78125</v>
      </c>
    </row>
    <row r="16">
      <c r="A16" s="125" t="s">
        <v>25</v>
      </c>
      <c r="B16" s="17">
        <v>26.191696565863658</v>
      </c>
      <c r="C16" s="17">
        <v>27.434104357181283</v>
      </c>
      <c r="D16" s="180">
        <v>8926</v>
      </c>
      <c r="E16" s="17">
        <v>13.322019516334324</v>
      </c>
    </row>
    <row r="17">
      <c r="A17" s="125" t="s">
        <v>26</v>
      </c>
      <c r="B17" s="17">
        <v>35.984553368788319</v>
      </c>
      <c r="C17" s="17">
        <v>35.587740850898747</v>
      </c>
      <c r="D17" s="180">
        <v>37259</v>
      </c>
      <c r="E17" s="17">
        <v>0.0074760765550239234</v>
      </c>
    </row>
    <row r="18">
      <c r="A18" s="125" t="s">
        <v>27</v>
      </c>
      <c r="B18" s="17">
        <v>32.230554330245553</v>
      </c>
      <c r="C18" s="17">
        <v>26.787181594083815</v>
      </c>
      <c r="D18" s="180">
        <v>8030</v>
      </c>
      <c r="E18" s="17">
        <v>0.19817677368212444</v>
      </c>
    </row>
    <row r="19">
      <c r="A19" s="125" t="s">
        <v>28</v>
      </c>
      <c r="B19" s="17">
        <v>37.148732008224812</v>
      </c>
      <c r="C19" s="17"/>
      <c r="D19" s="180">
        <v>1459</v>
      </c>
      <c r="E19" s="17">
        <v>0</v>
      </c>
    </row>
    <row r="20">
      <c r="A20" s="125" t="s">
        <v>29</v>
      </c>
      <c r="B20" s="17">
        <v>50.501408719736403</v>
      </c>
      <c r="C20" s="17">
        <v>43.481160386795601</v>
      </c>
      <c r="D20" s="180">
        <v>44954</v>
      </c>
      <c r="E20" s="17">
        <v>0.15118502378940815</v>
      </c>
    </row>
    <row r="21">
      <c r="A21" s="125" t="s">
        <v>30</v>
      </c>
      <c r="B21" s="17">
        <v>38.903599503516759</v>
      </c>
      <c r="C21" s="17">
        <v>35.965703971119133</v>
      </c>
      <c r="D21" s="180">
        <v>26392</v>
      </c>
      <c r="E21" s="17">
        <v>0.039200313602508821</v>
      </c>
    </row>
    <row r="22">
      <c r="A22" s="125" t="s">
        <v>31</v>
      </c>
      <c r="B22" s="17">
        <v>34.854888701042547</v>
      </c>
      <c r="C22" s="17">
        <v>39.107611548556434</v>
      </c>
      <c r="D22" s="180">
        <v>3934</v>
      </c>
      <c r="E22" s="17">
        <v>0.072098053352559477</v>
      </c>
    </row>
    <row r="23">
      <c r="A23" s="125" t="s">
        <v>32</v>
      </c>
      <c r="B23" s="17">
        <v>37.056918093475247</v>
      </c>
      <c r="C23" s="17">
        <v>34.360834088848598</v>
      </c>
      <c r="D23" s="180">
        <v>11908</v>
      </c>
      <c r="E23" s="17">
        <v>0</v>
      </c>
    </row>
    <row r="24">
      <c r="A24" s="125" t="s">
        <v>33</v>
      </c>
      <c r="B24" s="17">
        <v>40.021477912579087</v>
      </c>
      <c r="C24" s="17">
        <v>37.944839857651246</v>
      </c>
      <c r="D24" s="180">
        <v>36708</v>
      </c>
      <c r="E24" s="17">
        <v>0.013657470636438131</v>
      </c>
    </row>
    <row r="25">
      <c r="A25" s="125" t="s">
        <v>34</v>
      </c>
      <c r="B25" s="17">
        <v>36.142971459055751</v>
      </c>
      <c r="C25" s="17">
        <v>33.040421792618631</v>
      </c>
      <c r="D25" s="180">
        <v>8071</v>
      </c>
      <c r="E25" s="17">
        <v>0.034494653328734047</v>
      </c>
    </row>
    <row r="26">
      <c r="A26" s="19" t="s">
        <v>35</v>
      </c>
      <c r="B26" s="21">
        <v>32.362899697551882</v>
      </c>
      <c r="C26" s="21">
        <v>27.214244261424675</v>
      </c>
      <c r="D26" s="182">
        <v>397872</v>
      </c>
      <c r="E26" s="21">
        <v>0.32123095702732873</v>
      </c>
    </row>
  </sheetData>
  <mergeCells count="5">
    <mergeCell ref="A1:E1"/>
    <mergeCell ref="A3:A4"/>
    <mergeCell ref="D3:D4"/>
    <mergeCell ref="E3:E4"/>
    <mergeCell ref="B3:C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23.28515625"/>
    <col bestFit="1" customWidth="1" min="5" max="5" width="11.42578125"/>
    <col bestFit="1" customWidth="1" min="7" max="7" width="10.42578125"/>
  </cols>
  <sheetData>
    <row r="1">
      <c r="A1" s="8" t="s">
        <v>392</v>
      </c>
      <c r="B1" s="8"/>
      <c r="C1" s="8"/>
      <c r="D1" s="8"/>
      <c r="E1" s="8"/>
      <c r="F1" s="8"/>
      <c r="G1" s="8"/>
    </row>
    <row ht="19.5" customHeight="1" r="3">
      <c r="A3" s="9" t="s">
        <v>129</v>
      </c>
      <c r="B3" s="24" t="s">
        <v>393</v>
      </c>
      <c r="C3" s="24"/>
      <c r="D3" s="24"/>
      <c r="E3" s="24"/>
      <c r="F3" s="9" t="s">
        <v>394</v>
      </c>
      <c r="G3" s="9"/>
    </row>
    <row r="4">
      <c r="A4" s="10"/>
      <c r="B4" s="220" t="s">
        <v>382</v>
      </c>
      <c r="C4" s="220"/>
      <c r="D4" s="220" t="s">
        <v>383</v>
      </c>
      <c r="E4" s="220"/>
      <c r="F4" s="11"/>
      <c r="G4" s="11"/>
    </row>
    <row r="5">
      <c r="A5" s="11"/>
      <c r="B5" s="228" t="s">
        <v>384</v>
      </c>
      <c r="C5" s="228" t="s">
        <v>79</v>
      </c>
      <c r="D5" s="228" t="s">
        <v>384</v>
      </c>
      <c r="E5" s="228" t="s">
        <v>79</v>
      </c>
      <c r="F5" s="228" t="s">
        <v>384</v>
      </c>
      <c r="G5" s="228" t="s">
        <v>79</v>
      </c>
    </row>
    <row r="6">
      <c r="A6" s="229" t="s">
        <v>132</v>
      </c>
      <c r="B6" s="16">
        <v>571</v>
      </c>
      <c r="C6" s="17">
        <v>0.55935424462686856</v>
      </c>
      <c r="D6" s="78">
        <v>145</v>
      </c>
      <c r="E6" s="17">
        <v>0.6578947368421052</v>
      </c>
      <c r="F6" s="16">
        <v>719</v>
      </c>
      <c r="G6" s="17">
        <v>0.57740800822344651</v>
      </c>
    </row>
    <row r="7">
      <c r="A7" s="229" t="s">
        <v>133</v>
      </c>
      <c r="B7" s="16">
        <v>20279</v>
      </c>
      <c r="C7" s="17">
        <v>19.865402323622185</v>
      </c>
      <c r="D7" s="16">
        <v>7203</v>
      </c>
      <c r="E7" s="17">
        <v>32.681488203266788</v>
      </c>
      <c r="F7" s="16">
        <v>27571</v>
      </c>
      <c r="G7" s="17">
        <v>22.14146897736946</v>
      </c>
    </row>
    <row r="8">
      <c r="A8" s="229" t="s">
        <v>134</v>
      </c>
      <c r="B8" s="16">
        <v>65192</v>
      </c>
      <c r="C8" s="17">
        <v>63.862385141356945</v>
      </c>
      <c r="D8" s="16">
        <v>12280</v>
      </c>
      <c r="E8" s="17">
        <v>55.716878402903816</v>
      </c>
      <c r="F8" s="16">
        <v>77695</v>
      </c>
      <c r="G8" s="17">
        <v>62.394596938693567</v>
      </c>
    </row>
    <row r="9">
      <c r="A9" s="229" t="s">
        <v>135</v>
      </c>
      <c r="B9" s="16">
        <v>16023</v>
      </c>
      <c r="C9" s="17">
        <v>15.697184616288865</v>
      </c>
      <c r="D9" s="16">
        <v>2402</v>
      </c>
      <c r="E9" s="17">
        <v>10.898366606170599</v>
      </c>
      <c r="F9" s="16">
        <v>18497</v>
      </c>
      <c r="G9" s="17">
        <v>14.855206308925331</v>
      </c>
    </row>
    <row r="10">
      <c r="A10" s="229" t="s">
        <v>385</v>
      </c>
      <c r="B10" s="16">
        <v>16</v>
      </c>
      <c r="C10" s="17">
        <v>0.01567367410513117</v>
      </c>
      <c r="D10" s="78">
        <v>10</v>
      </c>
      <c r="E10" s="17">
        <v>0.045372050816696916</v>
      </c>
      <c r="F10" s="16">
        <v>39</v>
      </c>
      <c r="G10" s="17">
        <v>0.031319766788198068</v>
      </c>
    </row>
    <row r="11">
      <c r="A11" s="43" t="s">
        <v>35</v>
      </c>
      <c r="B11" s="20">
        <v>102081</v>
      </c>
      <c r="C11" s="21">
        <v>100</v>
      </c>
      <c r="D11" s="20">
        <v>22040</v>
      </c>
      <c r="E11" s="21">
        <v>100</v>
      </c>
      <c r="F11" s="20">
        <v>124521</v>
      </c>
      <c r="G11" s="21">
        <v>100</v>
      </c>
    </row>
    <row r="17">
      <c r="C17" s="135"/>
      <c r="D17" s="135"/>
      <c r="E17" s="135"/>
      <c r="F17" s="135"/>
      <c r="G17" s="135"/>
      <c r="H17" s="135"/>
    </row>
    <row r="18">
      <c r="C18" s="135"/>
      <c r="D18" s="135"/>
      <c r="E18" s="135"/>
      <c r="F18" s="135"/>
      <c r="G18" s="135"/>
      <c r="H18" s="135"/>
    </row>
    <row r="19">
      <c r="C19" s="135"/>
      <c r="D19" s="135"/>
      <c r="E19" s="135"/>
      <c r="F19" s="135"/>
      <c r="G19" s="135"/>
      <c r="H19" s="135"/>
    </row>
    <row r="20">
      <c r="C20" s="135"/>
      <c r="D20" s="135"/>
      <c r="E20" s="135"/>
      <c r="F20" s="135"/>
      <c r="G20" s="135"/>
      <c r="H20" s="135"/>
    </row>
    <row r="21">
      <c r="C21" s="135"/>
      <c r="D21" s="135"/>
      <c r="E21" s="135"/>
      <c r="F21" s="135"/>
      <c r="G21" s="135"/>
      <c r="H21" s="135"/>
    </row>
    <row r="22">
      <c r="C22" s="135"/>
      <c r="D22" s="135"/>
      <c r="E22" s="135"/>
      <c r="F22" s="135"/>
      <c r="G22" s="135"/>
      <c r="H22" s="135"/>
    </row>
  </sheetData>
  <mergeCells count="6">
    <mergeCell ref="A1:G1"/>
    <mergeCell ref="A3:A5"/>
    <mergeCell ref="B3:E3"/>
    <mergeCell ref="F3:G4"/>
    <mergeCell ref="B4:C4"/>
    <mergeCell ref="D4:E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B1"/>
    </sheetView>
  </sheetViews>
  <sheetFormatPr defaultColWidth="8.85546875" defaultRowHeight="15"/>
  <cols>
    <col customWidth="1" min="1" max="1" width="16.140625"/>
    <col bestFit="1" customWidth="1" min="3" max="3" width="9.42578125"/>
  </cols>
  <sheetData>
    <row ht="96" customHeight="1" r="1">
      <c r="A1" s="8" t="s">
        <v>395</v>
      </c>
      <c r="B1" s="8"/>
    </row>
    <row r="3">
      <c r="A3" s="231" t="s">
        <v>9</v>
      </c>
      <c r="B3" s="232" t="s">
        <v>396</v>
      </c>
    </row>
    <row ht="16.5" customHeight="1" r="4">
      <c r="A4" s="15" t="s">
        <v>14</v>
      </c>
      <c r="B4" s="134">
        <v>0.26619610835558949</v>
      </c>
    </row>
    <row r="5">
      <c r="A5" s="15" t="s">
        <v>15</v>
      </c>
      <c r="B5" s="134">
        <v>0.21715817694369974</v>
      </c>
      <c r="C5" s="105"/>
    </row>
    <row r="6">
      <c r="A6" s="15" t="s">
        <v>16</v>
      </c>
      <c r="B6" s="134">
        <v>0.23145684167193495</v>
      </c>
      <c r="C6" s="105"/>
    </row>
    <row r="7">
      <c r="A7" s="15" t="s">
        <v>17</v>
      </c>
      <c r="B7" s="134">
        <v>0.23123298327499028</v>
      </c>
      <c r="C7" s="105"/>
    </row>
    <row r="8">
      <c r="A8" s="15" t="s">
        <v>18</v>
      </c>
      <c r="B8" s="134">
        <v>0.19402985074626866</v>
      </c>
      <c r="C8" s="105"/>
    </row>
    <row r="9">
      <c r="A9" s="15" t="s">
        <v>19</v>
      </c>
      <c r="B9" s="134">
        <v>0.24517820360776482</v>
      </c>
      <c r="C9" s="105"/>
    </row>
    <row r="10">
      <c r="A10" s="15" t="s">
        <v>20</v>
      </c>
      <c r="B10" s="134">
        <v>0.20354209445585217</v>
      </c>
      <c r="C10" s="105"/>
    </row>
    <row r="11">
      <c r="A11" s="15" t="s">
        <v>21</v>
      </c>
      <c r="B11" s="134">
        <v>0.30382027871215761</v>
      </c>
      <c r="C11" s="105"/>
    </row>
    <row r="12">
      <c r="A12" s="15" t="s">
        <v>22</v>
      </c>
      <c r="B12" s="134">
        <v>0.23490022766840765</v>
      </c>
      <c r="C12" s="105"/>
    </row>
    <row r="13">
      <c r="A13" s="15" t="s">
        <v>23</v>
      </c>
      <c r="B13" s="134">
        <v>0.20484435194615419</v>
      </c>
      <c r="C13" s="105"/>
    </row>
    <row r="14">
      <c r="A14" s="15" t="s">
        <v>24</v>
      </c>
      <c r="B14" s="134">
        <v>0.22824536376604851</v>
      </c>
      <c r="C14" s="105"/>
    </row>
    <row r="15">
      <c r="A15" s="15" t="s">
        <v>25</v>
      </c>
      <c r="B15" s="134">
        <v>0.26406004929419674</v>
      </c>
      <c r="C15" s="105"/>
    </row>
    <row r="16">
      <c r="A16" s="15" t="s">
        <v>26</v>
      </c>
      <c r="B16" s="134">
        <v>0.35900050994390614</v>
      </c>
      <c r="C16" s="105"/>
    </row>
    <row r="17">
      <c r="A17" s="15" t="s">
        <v>27</v>
      </c>
      <c r="B17" s="134">
        <v>0.31419676214196762</v>
      </c>
      <c r="C17" s="105"/>
    </row>
    <row r="18">
      <c r="A18" s="15" t="s">
        <v>28</v>
      </c>
      <c r="B18" s="134">
        <v>0.37148732008224811</v>
      </c>
      <c r="C18" s="105"/>
    </row>
    <row r="19">
      <c r="A19" s="15" t="s">
        <v>29</v>
      </c>
      <c r="B19" s="134">
        <v>0.50026693953819457</v>
      </c>
      <c r="C19" s="105"/>
    </row>
    <row r="20">
      <c r="A20" s="15" t="s">
        <v>30</v>
      </c>
      <c r="B20" s="134">
        <v>0.38663231282206728</v>
      </c>
      <c r="C20" s="105"/>
    </row>
    <row r="21">
      <c r="A21" s="15" t="s">
        <v>31</v>
      </c>
      <c r="B21" s="134">
        <v>0.35256736146415862</v>
      </c>
      <c r="C21" s="105"/>
    </row>
    <row r="22">
      <c r="A22" s="15" t="s">
        <v>32</v>
      </c>
      <c r="B22" s="134">
        <v>0.36807188444743028</v>
      </c>
      <c r="C22" s="105"/>
    </row>
    <row r="23">
      <c r="A23" s="15" t="s">
        <v>33</v>
      </c>
      <c r="B23" s="134">
        <v>0.39893211289092295</v>
      </c>
      <c r="C23" s="105"/>
    </row>
    <row r="24">
      <c r="A24" s="15" t="s">
        <v>34</v>
      </c>
      <c r="B24" s="134">
        <v>0.35918721348036181</v>
      </c>
      <c r="C24" s="105"/>
    </row>
    <row r="25">
      <c r="A25" s="233" t="s">
        <v>35</v>
      </c>
      <c r="B25" s="234">
        <v>0.31298022666321484</v>
      </c>
      <c r="C25" s="105"/>
    </row>
    <row r="26">
      <c r="C26" s="105"/>
    </row>
  </sheetData>
  <mergeCells count="1">
    <mergeCell ref="A1:B1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I1"/>
    </sheetView>
  </sheetViews>
  <sheetFormatPr defaultColWidth="8.85546875" defaultRowHeight="15"/>
  <cols>
    <col customWidth="1" min="1" max="1" width="20"/>
    <col customWidth="1" min="2" max="2" width="10.140625"/>
    <col customWidth="1" min="3" max="3" width="9.7109375"/>
    <col customWidth="1" min="5" max="5" width="10.28515625"/>
  </cols>
  <sheetData>
    <row r="1">
      <c r="A1" s="8" t="s">
        <v>61</v>
      </c>
      <c r="B1" s="8"/>
      <c r="C1" s="8"/>
      <c r="D1" s="8"/>
      <c r="E1" s="8"/>
      <c r="F1" s="8"/>
      <c r="G1" s="8"/>
      <c r="H1" s="8"/>
      <c r="I1" s="8"/>
    </row>
    <row ht="22.5" customHeight="1" r="3">
      <c r="A3" s="9" t="s">
        <v>9</v>
      </c>
      <c r="B3" s="24" t="s">
        <v>62</v>
      </c>
      <c r="C3" s="24"/>
      <c r="D3" s="24"/>
      <c r="E3" s="9" t="s">
        <v>63</v>
      </c>
      <c r="F3" s="9" t="s">
        <v>64</v>
      </c>
      <c r="G3" s="9" t="s">
        <v>35</v>
      </c>
      <c r="H3" s="9" t="s">
        <v>65</v>
      </c>
      <c r="I3" s="9" t="s">
        <v>66</v>
      </c>
    </row>
    <row ht="15.75" customHeight="1" r="4">
      <c r="A4" s="11"/>
      <c r="B4" s="57" t="s">
        <v>67</v>
      </c>
      <c r="C4" s="58" t="s">
        <v>68</v>
      </c>
      <c r="D4" s="57" t="s">
        <v>69</v>
      </c>
      <c r="E4" s="11"/>
      <c r="F4" s="11"/>
      <c r="G4" s="11"/>
      <c r="H4" s="11"/>
      <c r="I4" s="11"/>
    </row>
    <row r="5">
      <c r="A5" s="15" t="s">
        <v>14</v>
      </c>
      <c r="B5" s="59">
        <v>99.790156428843957</v>
      </c>
      <c r="C5" s="59">
        <v>0</v>
      </c>
      <c r="D5" s="59">
        <v>0</v>
      </c>
      <c r="E5" s="60">
        <v>0.16405951926745518</v>
      </c>
      <c r="F5" s="60">
        <v>0.041968714231209465</v>
      </c>
      <c r="G5" s="17">
        <v>100</v>
      </c>
      <c r="H5" s="60">
        <v>0.003815337657382678</v>
      </c>
      <c r="I5" s="5">
        <v>26210</v>
      </c>
    </row>
    <row r="6">
      <c r="A6" s="15" t="s">
        <v>15</v>
      </c>
      <c r="B6" s="59">
        <v>100</v>
      </c>
      <c r="C6" s="59">
        <v>0</v>
      </c>
      <c r="D6" s="59">
        <v>0</v>
      </c>
      <c r="E6" s="59">
        <v>0</v>
      </c>
      <c r="F6" s="59">
        <v>0</v>
      </c>
      <c r="G6" s="17">
        <v>100</v>
      </c>
      <c r="H6" s="59">
        <v>0</v>
      </c>
      <c r="I6" s="5">
        <v>746</v>
      </c>
    </row>
    <row r="7">
      <c r="A7" s="15" t="s">
        <v>16</v>
      </c>
      <c r="B7" s="59">
        <v>88.893952982342654</v>
      </c>
      <c r="C7" s="59">
        <v>10.931090756722583</v>
      </c>
      <c r="D7" s="59">
        <v>0</v>
      </c>
      <c r="E7" s="60">
        <v>0.11908787509005102</v>
      </c>
      <c r="F7" s="60">
        <v>0.029404413602481732</v>
      </c>
      <c r="G7" s="17">
        <v>100</v>
      </c>
      <c r="H7" s="60">
        <v>0.026463972242233562</v>
      </c>
      <c r="I7" s="5">
        <v>68017</v>
      </c>
    </row>
    <row r="8">
      <c r="A8" s="15" t="s">
        <v>70</v>
      </c>
      <c r="B8" s="59">
        <v>98.852586542201479</v>
      </c>
      <c r="C8" s="59">
        <v>0</v>
      </c>
      <c r="D8" s="59">
        <v>0</v>
      </c>
      <c r="E8" s="59">
        <v>1.1085180863477246</v>
      </c>
      <c r="F8" s="59">
        <v>0</v>
      </c>
      <c r="G8" s="17">
        <v>100</v>
      </c>
      <c r="H8" s="59">
        <v>0.038895371450797356</v>
      </c>
      <c r="I8" s="5">
        <v>5142</v>
      </c>
    </row>
    <row r="9">
      <c r="A9" s="15" t="s">
        <v>71</v>
      </c>
      <c r="B9" s="59">
        <v>99.202264539372109</v>
      </c>
      <c r="C9" s="59">
        <v>0</v>
      </c>
      <c r="D9" s="59">
        <v>0</v>
      </c>
      <c r="E9" s="60">
        <v>0.69480185280494078</v>
      </c>
      <c r="F9" s="60">
        <v>0.1029336078229542</v>
      </c>
      <c r="G9" s="17">
        <v>100</v>
      </c>
      <c r="H9" s="59">
        <v>0</v>
      </c>
      <c r="I9" s="5">
        <v>3886</v>
      </c>
    </row>
    <row r="10">
      <c r="A10" s="15" t="s">
        <v>19</v>
      </c>
      <c r="B10" s="59">
        <v>96.640149742629859</v>
      </c>
      <c r="C10" s="59">
        <v>2.9086823544098372</v>
      </c>
      <c r="D10" s="59">
        <v>0</v>
      </c>
      <c r="E10" s="60">
        <v>0.3587583840274528</v>
      </c>
      <c r="F10" s="60">
        <v>0.093589143659335516</v>
      </c>
      <c r="G10" s="17">
        <v>100</v>
      </c>
      <c r="H10" s="59">
        <v>0</v>
      </c>
      <c r="I10" s="5">
        <v>32055</v>
      </c>
    </row>
    <row r="11">
      <c r="A11" s="15" t="s">
        <v>20</v>
      </c>
      <c r="B11" s="59">
        <v>93.044147843942511</v>
      </c>
      <c r="C11" s="59">
        <v>6.4553388090349078</v>
      </c>
      <c r="D11" s="59">
        <v>0</v>
      </c>
      <c r="E11" s="60">
        <v>0.39784394250513344</v>
      </c>
      <c r="F11" s="60">
        <v>0.10266940451745381</v>
      </c>
      <c r="G11" s="17">
        <v>100</v>
      </c>
      <c r="H11" s="59">
        <v>0</v>
      </c>
      <c r="I11" s="5">
        <v>7792</v>
      </c>
    </row>
    <row r="12">
      <c r="A12" s="15" t="s">
        <v>21</v>
      </c>
      <c r="B12" s="59">
        <v>99.747717443536771</v>
      </c>
      <c r="C12" s="59">
        <v>0</v>
      </c>
      <c r="D12" s="59">
        <v>0</v>
      </c>
      <c r="E12" s="59">
        <v>0.19221528111484865</v>
      </c>
      <c r="F12" s="59">
        <v>0.060067275348390202</v>
      </c>
      <c r="G12" s="17">
        <v>100</v>
      </c>
      <c r="H12" s="59">
        <v>0</v>
      </c>
      <c r="I12" s="5">
        <v>8324</v>
      </c>
    </row>
    <row r="13">
      <c r="A13" s="15" t="s">
        <v>22</v>
      </c>
      <c r="B13" s="59">
        <v>99.527922860586585</v>
      </c>
      <c r="C13" s="59">
        <v>0</v>
      </c>
      <c r="D13" s="59">
        <v>0</v>
      </c>
      <c r="E13" s="60">
        <v>0.27119325030132585</v>
      </c>
      <c r="F13" s="60">
        <v>0.20088388911209321</v>
      </c>
      <c r="G13" s="17">
        <v>100</v>
      </c>
      <c r="H13" s="59">
        <v>0</v>
      </c>
      <c r="I13" s="5">
        <v>29868</v>
      </c>
    </row>
    <row r="14">
      <c r="A14" s="15" t="s">
        <v>23</v>
      </c>
      <c r="B14" s="59">
        <v>99.920294026480093</v>
      </c>
      <c r="C14" s="59">
        <v>0</v>
      </c>
      <c r="D14" s="59">
        <v>0.022140548199973433</v>
      </c>
      <c r="E14" s="60">
        <v>0.048709206039941548</v>
      </c>
      <c r="F14" s="60">
        <v>0.0088562192799893722</v>
      </c>
      <c r="G14" s="17">
        <v>100</v>
      </c>
      <c r="H14" s="59">
        <v>0</v>
      </c>
      <c r="I14" s="5">
        <v>22583</v>
      </c>
    </row>
    <row r="15">
      <c r="A15" s="15" t="s">
        <v>24</v>
      </c>
      <c r="B15" s="59">
        <v>100</v>
      </c>
      <c r="C15" s="59">
        <v>0</v>
      </c>
      <c r="D15" s="59">
        <v>0</v>
      </c>
      <c r="E15" s="59">
        <v>0</v>
      </c>
      <c r="F15" s="59">
        <v>0</v>
      </c>
      <c r="G15" s="17">
        <v>100</v>
      </c>
      <c r="H15" s="59">
        <v>0</v>
      </c>
      <c r="I15" s="5">
        <v>5608</v>
      </c>
    </row>
    <row r="16">
      <c r="A16" s="15" t="s">
        <v>25</v>
      </c>
      <c r="B16" s="59">
        <v>99.921577414295314</v>
      </c>
      <c r="C16" s="59">
        <v>0</v>
      </c>
      <c r="D16" s="59">
        <v>0</v>
      </c>
      <c r="E16" s="60">
        <v>0.078422585704682954</v>
      </c>
      <c r="F16" s="59">
        <v>0</v>
      </c>
      <c r="G16" s="17">
        <v>100</v>
      </c>
      <c r="H16" s="59">
        <v>0</v>
      </c>
      <c r="I16" s="5">
        <v>8926</v>
      </c>
    </row>
    <row r="17">
      <c r="A17" s="15" t="s">
        <v>26</v>
      </c>
      <c r="B17" s="59">
        <v>75.748141388657771</v>
      </c>
      <c r="C17" s="59">
        <v>23.481574921495476</v>
      </c>
      <c r="D17" s="59">
        <v>0.77028368984674844</v>
      </c>
      <c r="E17" s="59">
        <v>0</v>
      </c>
      <c r="F17" s="59">
        <v>0</v>
      </c>
      <c r="G17" s="17">
        <v>100</v>
      </c>
      <c r="H17" s="59">
        <v>0</v>
      </c>
      <c r="I17" s="5">
        <v>37259</v>
      </c>
    </row>
    <row r="18">
      <c r="A18" s="15" t="s">
        <v>27</v>
      </c>
      <c r="B18" s="59">
        <v>100</v>
      </c>
      <c r="C18" s="59">
        <v>0</v>
      </c>
      <c r="D18" s="59">
        <v>0</v>
      </c>
      <c r="E18" s="59">
        <v>0</v>
      </c>
      <c r="F18" s="59">
        <v>0</v>
      </c>
      <c r="G18" s="17">
        <v>100</v>
      </c>
      <c r="H18" s="59">
        <v>0</v>
      </c>
      <c r="I18" s="5">
        <v>8030</v>
      </c>
    </row>
    <row r="19">
      <c r="A19" s="15" t="s">
        <v>28</v>
      </c>
      <c r="B19" s="59">
        <v>100</v>
      </c>
      <c r="C19" s="59">
        <v>0</v>
      </c>
      <c r="D19" s="59">
        <v>0</v>
      </c>
      <c r="E19" s="59">
        <v>0</v>
      </c>
      <c r="F19" s="59">
        <v>0</v>
      </c>
      <c r="G19" s="17">
        <v>100</v>
      </c>
      <c r="H19" s="59">
        <v>0</v>
      </c>
      <c r="I19" s="5">
        <v>1459</v>
      </c>
    </row>
    <row r="20">
      <c r="A20" s="15" t="s">
        <v>29</v>
      </c>
      <c r="B20" s="59">
        <v>54.618054010766556</v>
      </c>
      <c r="C20" s="59">
        <v>45.381945989233444</v>
      </c>
      <c r="D20" s="59">
        <v>0</v>
      </c>
      <c r="E20" s="59">
        <v>0</v>
      </c>
      <c r="F20" s="59">
        <v>0</v>
      </c>
      <c r="G20" s="17">
        <v>100</v>
      </c>
      <c r="H20" s="59">
        <v>0</v>
      </c>
      <c r="I20" s="5">
        <v>44954</v>
      </c>
    </row>
    <row r="21">
      <c r="A21" s="15" t="s">
        <v>30</v>
      </c>
      <c r="B21" s="59">
        <v>91.804334646862685</v>
      </c>
      <c r="C21" s="59">
        <v>8.127462867535618</v>
      </c>
      <c r="D21" s="59">
        <v>0</v>
      </c>
      <c r="E21" s="60">
        <v>0.056835404668081242</v>
      </c>
      <c r="F21" s="60">
        <v>0.011367080933616247</v>
      </c>
      <c r="G21" s="17">
        <v>100</v>
      </c>
      <c r="H21" s="59">
        <v>0</v>
      </c>
      <c r="I21" s="5">
        <v>26392</v>
      </c>
    </row>
    <row r="22">
      <c r="A22" s="15" t="s">
        <v>31</v>
      </c>
      <c r="B22" s="59">
        <v>100</v>
      </c>
      <c r="C22" s="59">
        <v>0</v>
      </c>
      <c r="D22" s="59">
        <v>0</v>
      </c>
      <c r="E22" s="59">
        <v>0</v>
      </c>
      <c r="F22" s="59">
        <v>0</v>
      </c>
      <c r="G22" s="17">
        <v>100</v>
      </c>
      <c r="H22" s="59">
        <v>0</v>
      </c>
      <c r="I22" s="5">
        <v>3934</v>
      </c>
    </row>
    <row r="23">
      <c r="A23" s="15" t="s">
        <v>32</v>
      </c>
      <c r="B23" s="59">
        <v>91.073228081961716</v>
      </c>
      <c r="C23" s="59">
        <v>8.9183742022169969</v>
      </c>
      <c r="D23" s="59">
        <v>0</v>
      </c>
      <c r="E23" s="59">
        <v>0.0083977158212966072</v>
      </c>
      <c r="F23" s="59">
        <v>0</v>
      </c>
      <c r="G23" s="17">
        <v>100</v>
      </c>
      <c r="H23" s="59">
        <v>0</v>
      </c>
      <c r="I23" s="5">
        <v>11908</v>
      </c>
    </row>
    <row r="24">
      <c r="A24" s="15" t="s">
        <v>33</v>
      </c>
      <c r="B24" s="59">
        <v>87.163561076604552</v>
      </c>
      <c r="C24" s="59">
        <v>12.836438923395447</v>
      </c>
      <c r="D24" s="59">
        <v>0</v>
      </c>
      <c r="E24" s="59">
        <v>0</v>
      </c>
      <c r="F24" s="59">
        <v>0</v>
      </c>
      <c r="G24" s="17">
        <v>100</v>
      </c>
      <c r="H24" s="59">
        <v>0</v>
      </c>
      <c r="I24" s="5">
        <v>36708</v>
      </c>
    </row>
    <row r="25">
      <c r="A25" s="15" t="s">
        <v>34</v>
      </c>
      <c r="B25" s="59">
        <v>99.925659769545277</v>
      </c>
      <c r="C25" s="59">
        <v>0</v>
      </c>
      <c r="D25" s="59">
        <v>0</v>
      </c>
      <c r="E25" s="59">
        <v>0.037170115227357206</v>
      </c>
      <c r="F25" s="59">
        <v>0.024780076818238139</v>
      </c>
      <c r="G25" s="17">
        <v>100</v>
      </c>
      <c r="H25" s="59">
        <v>0.012390038409119069</v>
      </c>
      <c r="I25" s="5">
        <v>8071</v>
      </c>
    </row>
    <row r="26">
      <c r="A26" s="19" t="s">
        <v>35</v>
      </c>
      <c r="B26" s="61">
        <v>88.215808099087141</v>
      </c>
      <c r="C26" s="61">
        <v>11.546175654481845</v>
      </c>
      <c r="D26" s="61">
        <v>0.073390437125507704</v>
      </c>
      <c r="E26" s="62">
        <v>0.12039441108533426</v>
      </c>
      <c r="F26" s="62">
        <v>0.03694776290092721</v>
      </c>
      <c r="G26" s="21">
        <v>100</v>
      </c>
      <c r="H26" s="62">
        <v>0.0055294164957574296</v>
      </c>
      <c r="I26" s="63">
        <v>397872</v>
      </c>
    </row>
  </sheetData>
  <mergeCells count="8">
    <mergeCell ref="A1:I1"/>
    <mergeCell ref="I3:I4"/>
    <mergeCell ref="A3:A4"/>
    <mergeCell ref="E3:E4"/>
    <mergeCell ref="F3:F4"/>
    <mergeCell ref="G3:G4"/>
    <mergeCell ref="H3:H4"/>
    <mergeCell ref="B3:D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E1"/>
    </sheetView>
  </sheetViews>
  <sheetFormatPr defaultColWidth="8.85546875" defaultRowHeight="15"/>
  <cols>
    <col bestFit="1" customWidth="1" min="1" max="1" width="18.7109375"/>
    <col customWidth="1" min="2" max="2" width="10.140625"/>
    <col customWidth="1" min="3" max="3" width="10.7109375"/>
    <col customWidth="1" min="4" max="4" width="13.42578125"/>
    <col bestFit="1" customWidth="1" min="5" max="5" width="9.42578125"/>
  </cols>
  <sheetData>
    <row ht="48" customHeight="1" r="1">
      <c r="A1" s="8" t="s">
        <v>397</v>
      </c>
      <c r="B1" s="8"/>
      <c r="C1" s="8"/>
      <c r="D1" s="8"/>
      <c r="E1" s="8"/>
    </row>
    <row r="3">
      <c r="A3" s="205" t="s">
        <v>9</v>
      </c>
      <c r="B3" s="136" t="s">
        <v>398</v>
      </c>
      <c r="C3" s="136"/>
      <c r="D3" s="136"/>
      <c r="E3" s="136"/>
    </row>
    <row ht="15" customHeight="1" r="4">
      <c r="A4" s="235"/>
      <c r="B4" s="68" t="s">
        <v>399</v>
      </c>
      <c r="C4" s="69" t="s">
        <v>344</v>
      </c>
      <c r="D4" s="69"/>
      <c r="E4" s="68" t="s">
        <v>35</v>
      </c>
    </row>
    <row ht="27" customHeight="1" r="5">
      <c r="A5" s="206"/>
      <c r="B5" s="73"/>
      <c r="C5" s="58" t="s">
        <v>400</v>
      </c>
      <c r="D5" s="58" t="s">
        <v>401</v>
      </c>
      <c r="E5" s="73"/>
    </row>
    <row r="6">
      <c r="A6" s="15" t="s">
        <v>14</v>
      </c>
      <c r="B6" s="17">
        <v>21.479885057471265</v>
      </c>
      <c r="C6" s="179"/>
      <c r="D6" s="179"/>
      <c r="E6" s="17">
        <v>21.479885057471265</v>
      </c>
    </row>
    <row r="7">
      <c r="A7" s="15" t="s">
        <v>15</v>
      </c>
      <c r="B7" s="17">
        <v>11.881188118811881</v>
      </c>
      <c r="C7" s="179"/>
      <c r="D7" s="179"/>
      <c r="E7" s="17">
        <v>11.881188118811881</v>
      </c>
    </row>
    <row r="8">
      <c r="A8" s="15" t="s">
        <v>16</v>
      </c>
      <c r="B8" s="17">
        <v>18.715047470412276</v>
      </c>
      <c r="C8" s="17">
        <v>23.868312757201647</v>
      </c>
      <c r="D8" s="17"/>
      <c r="E8" s="17">
        <v>19.293384135781089</v>
      </c>
    </row>
    <row r="9">
      <c r="A9" s="15" t="s">
        <v>17</v>
      </c>
      <c r="B9" s="17">
        <v>39.432624113475178</v>
      </c>
      <c r="C9" s="179"/>
      <c r="D9" s="17"/>
      <c r="E9" s="17">
        <v>39.432624113475178</v>
      </c>
    </row>
    <row r="10">
      <c r="A10" s="15" t="s">
        <v>18</v>
      </c>
      <c r="B10" s="17">
        <v>31.884057971014489</v>
      </c>
      <c r="C10" s="179"/>
      <c r="D10" s="179"/>
      <c r="E10" s="17">
        <v>31.884057971014489</v>
      </c>
    </row>
    <row r="11">
      <c r="A11" s="15" t="s">
        <v>19</v>
      </c>
      <c r="B11" s="17">
        <v>20.245040840140025</v>
      </c>
      <c r="C11" s="179">
        <v>17.910447761194028</v>
      </c>
      <c r="D11" s="179"/>
      <c r="E11" s="17">
        <v>20.228898426323319</v>
      </c>
    </row>
    <row r="12">
      <c r="A12" s="15" t="s">
        <v>20</v>
      </c>
      <c r="B12" s="17">
        <v>28.076923076923077</v>
      </c>
      <c r="C12" s="17">
        <v>28.888888888888886</v>
      </c>
      <c r="D12" s="179"/>
      <c r="E12" s="17">
        <v>28.121212121212118</v>
      </c>
    </row>
    <row r="13">
      <c r="A13" s="15" t="s">
        <v>21</v>
      </c>
      <c r="B13" s="17">
        <v>13.713713713713712</v>
      </c>
      <c r="C13" s="179"/>
      <c r="D13" s="236"/>
      <c r="E13" s="17">
        <v>13.713713713713712</v>
      </c>
    </row>
    <row r="14">
      <c r="A14" s="15" t="s">
        <v>22</v>
      </c>
      <c r="B14" s="17">
        <v>20.143027413587607</v>
      </c>
      <c r="C14" s="236"/>
      <c r="D14" s="179"/>
      <c r="E14" s="17">
        <v>20.143027413587607</v>
      </c>
    </row>
    <row r="15">
      <c r="A15" s="15" t="s">
        <v>23</v>
      </c>
      <c r="B15" s="17">
        <v>14.743875278396438</v>
      </c>
      <c r="C15" s="179"/>
      <c r="D15" s="236"/>
      <c r="E15" s="17">
        <v>14.743875278396438</v>
      </c>
    </row>
    <row r="16">
      <c r="A16" s="15" t="s">
        <v>24</v>
      </c>
      <c r="B16" s="17">
        <v>17.463617463617464</v>
      </c>
      <c r="C16" s="179"/>
      <c r="D16" s="179"/>
      <c r="E16" s="17">
        <v>17.463617463617464</v>
      </c>
    </row>
    <row r="17">
      <c r="A17" s="15" t="s">
        <v>25</v>
      </c>
      <c r="B17" s="17">
        <v>10.121457489878543</v>
      </c>
      <c r="C17" s="17"/>
      <c r="D17" s="179"/>
      <c r="E17" s="17">
        <v>10.121457489878543</v>
      </c>
    </row>
    <row r="18">
      <c r="A18" s="15" t="s">
        <v>26</v>
      </c>
      <c r="B18" s="118">
        <v>8.3792048929663601</v>
      </c>
      <c r="C18" s="118">
        <v>2.8467153284671531</v>
      </c>
      <c r="D18" s="118">
        <v>12.658227848101266</v>
      </c>
      <c r="E18" s="118">
        <v>5.9451469863688624</v>
      </c>
    </row>
    <row r="19">
      <c r="A19" s="15" t="s">
        <v>27</v>
      </c>
      <c r="B19" s="17">
        <v>13.535173642030276</v>
      </c>
      <c r="C19" s="179"/>
      <c r="D19" s="179"/>
      <c r="E19" s="17">
        <v>13.535173642030276</v>
      </c>
    </row>
    <row r="20">
      <c r="A20" s="15" t="s">
        <v>28</v>
      </c>
      <c r="B20" s="17">
        <v>3.3333333333333335</v>
      </c>
      <c r="C20" s="179"/>
      <c r="D20" s="179"/>
      <c r="E20" s="17">
        <v>3.3333333333333335</v>
      </c>
    </row>
    <row r="21">
      <c r="A21" s="15" t="s">
        <v>29</v>
      </c>
      <c r="B21" s="17">
        <v>3.6495031616982838</v>
      </c>
      <c r="C21" s="17">
        <v>1.9174296078770081</v>
      </c>
      <c r="D21" s="17"/>
      <c r="E21" s="17">
        <v>2.7640409749205226</v>
      </c>
    </row>
    <row r="22">
      <c r="A22" s="15" t="s">
        <v>30</v>
      </c>
      <c r="B22" s="17">
        <v>4.2563600782778863</v>
      </c>
      <c r="C22" s="17">
        <v>3.5805626598465472</v>
      </c>
      <c r="D22" s="179"/>
      <c r="E22" s="17">
        <v>4.1973654833668235</v>
      </c>
    </row>
    <row r="23">
      <c r="A23" s="15" t="s">
        <v>31</v>
      </c>
      <c r="B23" s="17">
        <v>3.0837004405286343</v>
      </c>
      <c r="C23" s="179"/>
      <c r="D23" s="179"/>
      <c r="E23" s="17">
        <v>3.0837004405286343</v>
      </c>
    </row>
    <row r="24">
      <c r="A24" s="15" t="s">
        <v>32</v>
      </c>
      <c r="B24" s="17">
        <v>5.7953873447664099</v>
      </c>
      <c r="C24" s="17">
        <v>12.820512820512819</v>
      </c>
      <c r="D24" s="179"/>
      <c r="E24" s="17">
        <v>6.3887384948565247</v>
      </c>
    </row>
    <row r="25">
      <c r="A25" s="15" t="s">
        <v>33</v>
      </c>
      <c r="B25" s="17">
        <v>5.739972337482711</v>
      </c>
      <c r="C25" s="17">
        <v>1.3145539906103285</v>
      </c>
      <c r="D25" s="179"/>
      <c r="E25" s="17">
        <v>5.0518323842896766</v>
      </c>
    </row>
    <row r="26">
      <c r="A26" s="15" t="s">
        <v>34</v>
      </c>
      <c r="B26" s="17">
        <v>9.8663926002055486</v>
      </c>
      <c r="C26" s="17"/>
      <c r="D26" s="179"/>
      <c r="E26" s="17">
        <v>9.8663926002055486</v>
      </c>
    </row>
    <row r="27">
      <c r="A27" s="19" t="s">
        <v>35</v>
      </c>
      <c r="B27" s="21">
        <v>12.776774085122474</v>
      </c>
      <c r="C27" s="21">
        <v>4.4008908685968819</v>
      </c>
      <c r="D27" s="21">
        <v>12.658227848101266</v>
      </c>
      <c r="E27" s="21">
        <v>11.182222524021322</v>
      </c>
    </row>
  </sheetData>
  <mergeCells count="6">
    <mergeCell ref="A1:E1"/>
    <mergeCell ref="A3:A5"/>
    <mergeCell ref="B3:E3"/>
    <mergeCell ref="C4:D4"/>
    <mergeCell ref="B4:B5"/>
    <mergeCell ref="E4:E5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78">
      <selection activeCell="D30" activeCellId="0" sqref="D30"/>
    </sheetView>
  </sheetViews>
  <sheetFormatPr defaultColWidth="8.85546875" defaultRowHeight="15"/>
  <cols>
    <col customWidth="1" min="1" max="1" width="19.42578125"/>
    <col customWidth="1" min="2" max="2" width="10.42578125"/>
    <col customWidth="1" min="3" max="3" width="11.28515625"/>
    <col customWidth="1" min="4" max="4" width="11.140625"/>
  </cols>
  <sheetData>
    <row ht="34.5" customHeight="1" r="1">
      <c r="A1" s="8" t="s">
        <v>402</v>
      </c>
      <c r="B1" s="8"/>
      <c r="C1" s="8"/>
      <c r="D1" s="8"/>
    </row>
    <row ht="43.5" customHeight="1" r="3">
      <c r="A3" s="65" t="s">
        <v>9</v>
      </c>
      <c r="B3" s="65" t="s">
        <v>4</v>
      </c>
      <c r="C3" s="65" t="s">
        <v>403</v>
      </c>
      <c r="D3" s="65" t="s">
        <v>404</v>
      </c>
    </row>
    <row r="4">
      <c r="A4" s="125" t="s">
        <v>14</v>
      </c>
      <c r="B4" s="16">
        <v>26608</v>
      </c>
      <c r="C4" s="16">
        <v>26537</v>
      </c>
      <c r="D4" s="79">
        <v>2.6683704149128098</v>
      </c>
    </row>
    <row r="5">
      <c r="A5" s="125" t="s">
        <v>15</v>
      </c>
      <c r="B5" s="16">
        <v>755</v>
      </c>
      <c r="C5" s="16">
        <v>752</v>
      </c>
      <c r="D5" s="79">
        <v>3.9735099337748299</v>
      </c>
    </row>
    <row r="6">
      <c r="A6" s="125" t="s">
        <v>16</v>
      </c>
      <c r="B6" s="16">
        <v>69110</v>
      </c>
      <c r="C6" s="16">
        <v>68961</v>
      </c>
      <c r="D6" s="79">
        <v>2.15598321516423</v>
      </c>
    </row>
    <row r="7">
      <c r="A7" s="125" t="s">
        <v>17</v>
      </c>
      <c r="B7" s="16">
        <v>5205</v>
      </c>
      <c r="C7" s="16">
        <v>5190</v>
      </c>
      <c r="D7" s="79">
        <v>2.8818443804034599</v>
      </c>
    </row>
    <row r="8">
      <c r="A8" s="125" t="s">
        <v>18</v>
      </c>
      <c r="B8" s="16">
        <v>3931</v>
      </c>
      <c r="C8" s="16">
        <v>3915</v>
      </c>
      <c r="D8" s="79">
        <v>3.5614347494276299</v>
      </c>
    </row>
    <row r="9">
      <c r="A9" s="125" t="s">
        <v>19</v>
      </c>
      <c r="B9" s="16">
        <v>32493</v>
      </c>
      <c r="C9" s="16">
        <v>32403</v>
      </c>
      <c r="D9" s="79">
        <v>2.7709359605911299</v>
      </c>
    </row>
    <row r="10">
      <c r="A10" s="125" t="s">
        <v>20</v>
      </c>
      <c r="B10" s="16">
        <v>7917</v>
      </c>
      <c r="C10" s="16">
        <v>7897</v>
      </c>
      <c r="D10" s="79">
        <v>2.5262094227611498</v>
      </c>
    </row>
    <row r="11">
      <c r="A11" s="125" t="s">
        <v>21</v>
      </c>
      <c r="B11" s="16">
        <v>8481</v>
      </c>
      <c r="C11" s="16">
        <v>8459</v>
      </c>
      <c r="D11" s="79">
        <v>2.3599999999999999</v>
      </c>
    </row>
    <row r="12">
      <c r="A12" s="125" t="s">
        <v>22</v>
      </c>
      <c r="B12" s="16">
        <v>30321</v>
      </c>
      <c r="C12" s="16">
        <v>30230</v>
      </c>
      <c r="D12" s="79">
        <v>3.00122027637611</v>
      </c>
    </row>
    <row r="13">
      <c r="A13" s="125" t="s">
        <v>23</v>
      </c>
      <c r="B13" s="16">
        <v>22936</v>
      </c>
      <c r="C13" s="16">
        <v>22883</v>
      </c>
      <c r="D13" s="79">
        <v>2.3107778165329602</v>
      </c>
    </row>
    <row r="14">
      <c r="A14" s="125" t="s">
        <v>24</v>
      </c>
      <c r="B14" s="16">
        <v>5696</v>
      </c>
      <c r="C14" s="16">
        <v>5675</v>
      </c>
      <c r="D14" s="79">
        <v>3.1601123595505598</v>
      </c>
    </row>
    <row r="15">
      <c r="A15" s="125" t="s">
        <v>25</v>
      </c>
      <c r="B15" s="16">
        <v>9064</v>
      </c>
      <c r="C15" s="16">
        <v>9042</v>
      </c>
      <c r="D15" s="79">
        <v>2.42718446601942</v>
      </c>
    </row>
    <row r="16">
      <c r="A16" s="125" t="s">
        <v>26</v>
      </c>
      <c r="B16" s="16">
        <v>37892</v>
      </c>
      <c r="C16" s="16">
        <v>37798</v>
      </c>
      <c r="D16" s="79">
        <v>2.4807347197297598</v>
      </c>
    </row>
    <row r="17">
      <c r="A17" s="125" t="s">
        <v>27</v>
      </c>
      <c r="B17" s="16">
        <v>8151</v>
      </c>
      <c r="C17" s="16">
        <v>8131</v>
      </c>
      <c r="D17" s="79">
        <v>2.45368666421298</v>
      </c>
    </row>
    <row r="18">
      <c r="A18" s="125" t="s">
        <v>28</v>
      </c>
      <c r="B18" s="16">
        <v>1486</v>
      </c>
      <c r="C18" s="16">
        <v>1484</v>
      </c>
      <c r="D18" s="79">
        <v>1.3458950201884301</v>
      </c>
    </row>
    <row r="19">
      <c r="A19" s="125" t="s">
        <v>29</v>
      </c>
      <c r="B19" s="16">
        <v>45693</v>
      </c>
      <c r="C19" s="16">
        <v>45559</v>
      </c>
      <c r="D19" s="79">
        <v>2.91073030880003</v>
      </c>
    </row>
    <row r="20">
      <c r="A20" s="125" t="s">
        <v>30</v>
      </c>
      <c r="B20" s="16">
        <v>26852</v>
      </c>
      <c r="C20" s="16">
        <v>26764</v>
      </c>
      <c r="D20" s="79">
        <v>3.27722329807836</v>
      </c>
    </row>
    <row r="21">
      <c r="A21" s="125" t="s">
        <v>31</v>
      </c>
      <c r="B21" s="16">
        <v>3983</v>
      </c>
      <c r="C21" s="16">
        <v>3969</v>
      </c>
      <c r="D21" s="79">
        <v>3.5149384885764499</v>
      </c>
    </row>
    <row r="22">
      <c r="A22" s="125" t="s">
        <v>32</v>
      </c>
      <c r="B22" s="16">
        <v>12081</v>
      </c>
      <c r="C22" s="16">
        <v>12044</v>
      </c>
      <c r="D22" s="79">
        <v>3.0626603757967099</v>
      </c>
    </row>
    <row r="23">
      <c r="A23" s="125" t="s">
        <v>33</v>
      </c>
      <c r="B23" s="16">
        <v>37430</v>
      </c>
      <c r="C23" s="16">
        <v>37332</v>
      </c>
      <c r="D23" s="79">
        <v>2.6182206786000499</v>
      </c>
    </row>
    <row r="24">
      <c r="A24" s="125" t="s">
        <v>34</v>
      </c>
      <c r="B24" s="16">
        <v>8175</v>
      </c>
      <c r="C24" s="16">
        <v>8155</v>
      </c>
      <c r="D24" s="79">
        <v>2.44648318042813</v>
      </c>
    </row>
    <row r="25">
      <c r="A25" s="19" t="s">
        <v>35</v>
      </c>
      <c r="B25" s="20">
        <v>404260</v>
      </c>
      <c r="C25" s="20">
        <v>403180</v>
      </c>
      <c r="D25" s="132">
        <v>2.6499999999999999</v>
      </c>
    </row>
    <row r="30">
      <c r="B30" s="90"/>
    </row>
  </sheetData>
  <mergeCells count="1">
    <mergeCell ref="A1:D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customWidth="1" min="1" max="1" width="20.42578125"/>
  </cols>
  <sheetData>
    <row ht="39" customHeight="1" r="1">
      <c r="A1" s="8" t="s">
        <v>405</v>
      </c>
      <c r="B1" s="8"/>
      <c r="C1" s="8"/>
      <c r="D1" s="8"/>
    </row>
    <row r="3">
      <c r="A3" s="9" t="s">
        <v>9</v>
      </c>
      <c r="B3" s="65" t="s">
        <v>406</v>
      </c>
      <c r="C3" s="65"/>
      <c r="D3" s="65"/>
    </row>
    <row r="4">
      <c r="A4" s="10"/>
      <c r="B4" s="203">
        <v>2018</v>
      </c>
      <c r="C4" s="203">
        <v>2019</v>
      </c>
      <c r="D4" s="203">
        <v>2020</v>
      </c>
    </row>
    <row r="5">
      <c r="A5" s="11"/>
      <c r="B5" s="57"/>
      <c r="C5" s="57"/>
      <c r="D5" s="57"/>
    </row>
    <row r="6">
      <c r="A6" s="15" t="s">
        <v>14</v>
      </c>
      <c r="B6" s="17">
        <v>2.4209676853443738</v>
      </c>
      <c r="C6" s="17">
        <v>2.9608232532948189</v>
      </c>
      <c r="D6" s="17">
        <v>2.6683704149128098</v>
      </c>
    </row>
    <row r="7">
      <c r="A7" s="15" t="s">
        <v>15</v>
      </c>
      <c r="B7" s="17">
        <v>5.6625141562853907</v>
      </c>
      <c r="C7" s="17">
        <v>3.6363636363636362</v>
      </c>
      <c r="D7" s="17">
        <v>3.9735099337748299</v>
      </c>
    </row>
    <row r="8">
      <c r="A8" s="15" t="s">
        <v>16</v>
      </c>
      <c r="B8" s="17">
        <v>2.4733142410830515</v>
      </c>
      <c r="C8" s="17">
        <v>2.5168806917362416</v>
      </c>
      <c r="D8" s="17">
        <v>2.15598321516423</v>
      </c>
    </row>
    <row r="9">
      <c r="A9" s="15" t="s">
        <v>17</v>
      </c>
      <c r="B9" s="17">
        <v>1.6345804576825282</v>
      </c>
      <c r="C9" s="17">
        <v>2.0715630885122414</v>
      </c>
      <c r="D9" s="17">
        <v>2.8818443804034599</v>
      </c>
    </row>
    <row r="10">
      <c r="A10" s="15" t="s">
        <v>18</v>
      </c>
      <c r="B10" s="17">
        <v>2.221673660824488</v>
      </c>
      <c r="C10" s="17">
        <v>2.7033669206193167</v>
      </c>
      <c r="D10" s="17">
        <v>3.5614347494276299</v>
      </c>
    </row>
    <row r="11">
      <c r="A11" s="15" t="s">
        <v>19</v>
      </c>
      <c r="B11" s="17">
        <v>2.6257206461556022</v>
      </c>
      <c r="C11" s="17">
        <v>2.7606073336133949</v>
      </c>
      <c r="D11" s="17">
        <v>2.7709359605911299</v>
      </c>
    </row>
    <row r="12">
      <c r="A12" s="15" t="s">
        <v>20</v>
      </c>
      <c r="B12" s="17">
        <v>2.7831558567279764</v>
      </c>
      <c r="C12" s="17">
        <v>2.623032725455908</v>
      </c>
      <c r="D12" s="17">
        <v>2.5262094227611498</v>
      </c>
    </row>
    <row r="13">
      <c r="A13" s="15" t="s">
        <v>21</v>
      </c>
      <c r="B13" s="17">
        <v>4.4057840036150022</v>
      </c>
      <c r="C13" s="17">
        <v>3.6440578347243449</v>
      </c>
      <c r="D13" s="17">
        <v>2.3599999999999999</v>
      </c>
    </row>
    <row r="14">
      <c r="A14" s="15" t="s">
        <v>22</v>
      </c>
      <c r="B14" s="17">
        <v>3.0345329853735508</v>
      </c>
      <c r="C14" s="17">
        <v>3.1962025316455698</v>
      </c>
      <c r="D14" s="17">
        <v>3.00122027637611</v>
      </c>
    </row>
    <row r="15">
      <c r="A15" s="15" t="s">
        <v>23</v>
      </c>
      <c r="B15" s="17">
        <v>1.769493924737525</v>
      </c>
      <c r="C15" s="17">
        <v>1.7462891355868779</v>
      </c>
      <c r="D15" s="17">
        <v>2.3107778165329602</v>
      </c>
    </row>
    <row r="16">
      <c r="A16" s="15" t="s">
        <v>24</v>
      </c>
      <c r="B16" s="17">
        <v>3.0819140308191404</v>
      </c>
      <c r="C16" s="17">
        <v>2.4525833878351864</v>
      </c>
      <c r="D16" s="17">
        <v>3.1601123595505598</v>
      </c>
    </row>
    <row r="17">
      <c r="A17" s="15" t="s">
        <v>25</v>
      </c>
      <c r="B17" s="17">
        <v>3.6731857440683018</v>
      </c>
      <c r="C17" s="17">
        <v>2.9498525073746311</v>
      </c>
      <c r="D17" s="17">
        <v>2.42718446601942</v>
      </c>
    </row>
    <row r="18">
      <c r="A18" s="15" t="s">
        <v>26</v>
      </c>
      <c r="B18" s="17">
        <v>1.8113838508162838</v>
      </c>
      <c r="C18" s="17">
        <v>1.7671917018824435</v>
      </c>
      <c r="D18" s="17">
        <v>2.4807347197297598</v>
      </c>
    </row>
    <row r="19">
      <c r="A19" s="15" t="s">
        <v>27</v>
      </c>
      <c r="B19" s="17">
        <v>3.1602708803611739</v>
      </c>
      <c r="C19" s="17">
        <v>2.6178010471204192</v>
      </c>
      <c r="D19" s="17">
        <v>2.45368666421298</v>
      </c>
    </row>
    <row r="20">
      <c r="A20" s="15" t="s">
        <v>28</v>
      </c>
      <c r="B20" s="17">
        <v>1.1641443538998835</v>
      </c>
      <c r="C20" s="17">
        <v>2.9550827423167849</v>
      </c>
      <c r="D20" s="17">
        <v>1.3458950201884301</v>
      </c>
    </row>
    <row r="21">
      <c r="A21" s="15" t="s">
        <v>29</v>
      </c>
      <c r="B21" s="17">
        <v>2.6752164678974024</v>
      </c>
      <c r="C21" s="17">
        <v>2.2027817987286804</v>
      </c>
      <c r="D21" s="17">
        <v>2.91073030880003</v>
      </c>
    </row>
    <row r="22">
      <c r="A22" s="15" t="s">
        <v>30</v>
      </c>
      <c r="B22" s="17">
        <v>3.027313854212728</v>
      </c>
      <c r="C22" s="17">
        <v>3.4935120490517613</v>
      </c>
      <c r="D22" s="17">
        <v>3.27722329807836</v>
      </c>
    </row>
    <row r="23">
      <c r="A23" s="15" t="s">
        <v>31</v>
      </c>
      <c r="B23" s="17">
        <v>3.2218091697645601</v>
      </c>
      <c r="C23" s="17">
        <v>2.842377260981912</v>
      </c>
      <c r="D23" s="17">
        <v>3.5149384885764499</v>
      </c>
    </row>
    <row r="24">
      <c r="A24" s="15" t="s">
        <v>32</v>
      </c>
      <c r="B24" s="17">
        <v>3.2871730311931739</v>
      </c>
      <c r="C24" s="17">
        <v>2.7952480782669462</v>
      </c>
      <c r="D24" s="17">
        <v>3.0626603757967099</v>
      </c>
    </row>
    <row r="25">
      <c r="A25" s="15" t="s">
        <v>33</v>
      </c>
      <c r="B25" s="17">
        <v>2.5582997146511857</v>
      </c>
      <c r="C25" s="17">
        <v>2.3770152955766846</v>
      </c>
      <c r="D25" s="17">
        <v>2.6182206786000499</v>
      </c>
    </row>
    <row r="26">
      <c r="A26" s="15" t="s">
        <v>34</v>
      </c>
      <c r="B26" s="17">
        <v>2.077183776101454</v>
      </c>
      <c r="C26" s="17">
        <v>3.9071477821190532</v>
      </c>
      <c r="D26" s="17">
        <v>2.44648318042813</v>
      </c>
    </row>
    <row r="27">
      <c r="A27" s="201" t="s">
        <v>35</v>
      </c>
      <c r="B27" s="202">
        <v>2.5933188155671418</v>
      </c>
      <c r="C27" s="202">
        <v>2.595321784348906</v>
      </c>
      <c r="D27" s="202">
        <v>2.6499999999999999</v>
      </c>
    </row>
  </sheetData>
  <mergeCells count="3">
    <mergeCell ref="A1:D1"/>
    <mergeCell ref="A3:A5"/>
    <mergeCell ref="B3:D3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H1"/>
    </sheetView>
  </sheetViews>
  <sheetFormatPr defaultColWidth="8.85546875" defaultRowHeight="15"/>
  <cols>
    <col customWidth="1" min="3" max="3" width="10"/>
    <col customWidth="1" min="4" max="4" width="12.140625"/>
    <col customWidth="1" min="5" max="5" width="10.7109375"/>
  </cols>
  <sheetData>
    <row ht="30" customHeight="1" r="1">
      <c r="A1" s="8" t="s">
        <v>407</v>
      </c>
      <c r="B1" s="8"/>
      <c r="C1" s="8"/>
      <c r="D1" s="8"/>
      <c r="E1" s="8"/>
      <c r="F1" s="8"/>
      <c r="G1" s="8"/>
      <c r="H1" s="8"/>
    </row>
    <row ht="22.5" customHeight="1" r="3">
      <c r="A3" s="205" t="s">
        <v>9</v>
      </c>
      <c r="B3" s="136" t="s">
        <v>408</v>
      </c>
      <c r="C3" s="136"/>
      <c r="D3" s="136"/>
      <c r="E3" s="136"/>
      <c r="F3" s="136"/>
      <c r="G3" s="136"/>
      <c r="H3" s="23" t="s">
        <v>385</v>
      </c>
    </row>
    <row r="4">
      <c r="A4" s="206"/>
      <c r="B4" s="58" t="s">
        <v>409</v>
      </c>
      <c r="C4" s="58" t="s">
        <v>410</v>
      </c>
      <c r="D4" s="58" t="s">
        <v>411</v>
      </c>
      <c r="E4" s="58" t="s">
        <v>412</v>
      </c>
      <c r="F4" s="58" t="s">
        <v>413</v>
      </c>
      <c r="G4" s="58" t="s">
        <v>35</v>
      </c>
      <c r="H4" s="31"/>
    </row>
    <row r="5">
      <c r="A5" s="125" t="s">
        <v>14</v>
      </c>
      <c r="B5" s="17">
        <v>0.78381128236047781</v>
      </c>
      <c r="C5" s="17">
        <v>6.2554169649922748</v>
      </c>
      <c r="D5" s="17">
        <v>45.868033311979502</v>
      </c>
      <c r="E5" s="17">
        <v>42.197686249387644</v>
      </c>
      <c r="F5" s="17">
        <v>4.872442250442778</v>
      </c>
      <c r="G5" s="17">
        <v>100</v>
      </c>
      <c r="H5" s="79">
        <v>0.022609940837321475</v>
      </c>
    </row>
    <row r="6">
      <c r="A6" s="125" t="s">
        <v>15</v>
      </c>
      <c r="B6" s="17">
        <v>1.0638297872340425</v>
      </c>
      <c r="C6" s="17">
        <v>6.6489361702127656</v>
      </c>
      <c r="D6" s="17">
        <v>49.734042553191486</v>
      </c>
      <c r="E6" s="17">
        <v>38.164893617021278</v>
      </c>
      <c r="F6" s="17">
        <v>4.3882978723404253</v>
      </c>
      <c r="G6" s="17">
        <v>100</v>
      </c>
      <c r="H6" s="79">
        <v>0</v>
      </c>
    </row>
    <row r="7">
      <c r="A7" s="125" t="s">
        <v>16</v>
      </c>
      <c r="B7" s="17">
        <v>0.95126230768115305</v>
      </c>
      <c r="C7" s="17">
        <v>5.8801351488522497</v>
      </c>
      <c r="D7" s="17">
        <v>45.573585069822073</v>
      </c>
      <c r="E7" s="17">
        <v>42.297820507243223</v>
      </c>
      <c r="F7" s="17">
        <v>5.2652948768144308</v>
      </c>
      <c r="G7" s="17">
        <v>100</v>
      </c>
      <c r="H7" s="79">
        <v>0.031902089586867945</v>
      </c>
    </row>
    <row r="8">
      <c r="A8" s="125" t="s">
        <v>17</v>
      </c>
      <c r="B8" s="17">
        <v>0.75144508670520227</v>
      </c>
      <c r="C8" s="17">
        <v>4.836223506743738</v>
      </c>
      <c r="D8" s="17">
        <v>41.946050096339114</v>
      </c>
      <c r="E8" s="17">
        <v>45.529865125240846</v>
      </c>
      <c r="F8" s="17">
        <v>6.9171483622350678</v>
      </c>
      <c r="G8" s="17">
        <v>100</v>
      </c>
      <c r="H8" s="79">
        <v>0.01926782273603083</v>
      </c>
    </row>
    <row r="9">
      <c r="A9" s="125" t="s">
        <v>18</v>
      </c>
      <c r="B9" s="17">
        <v>0.63856960408684549</v>
      </c>
      <c r="C9" s="17">
        <v>5.2107279693486586</v>
      </c>
      <c r="D9" s="17">
        <v>43.627075351213286</v>
      </c>
      <c r="E9" s="17">
        <v>44.699872286079184</v>
      </c>
      <c r="F9" s="17">
        <v>5.8237547892720309</v>
      </c>
      <c r="G9" s="17">
        <v>100</v>
      </c>
      <c r="H9" s="79">
        <v>0</v>
      </c>
    </row>
    <row r="10">
      <c r="A10" s="125" t="s">
        <v>19</v>
      </c>
      <c r="B10" s="17">
        <v>0.69129401598617413</v>
      </c>
      <c r="C10" s="17">
        <v>4.9686757399006263</v>
      </c>
      <c r="D10" s="17">
        <v>41.536277505169274</v>
      </c>
      <c r="E10" s="17">
        <v>45.699472271086009</v>
      </c>
      <c r="F10" s="17">
        <v>7.0981081998580375</v>
      </c>
      <c r="G10" s="17">
        <v>100</v>
      </c>
      <c r="H10" s="79">
        <v>0.0061722679998765552</v>
      </c>
    </row>
    <row r="11">
      <c r="A11" s="125" t="s">
        <v>20</v>
      </c>
      <c r="B11" s="17">
        <v>0.86108648853995184</v>
      </c>
      <c r="C11" s="17">
        <v>4.8752690895276691</v>
      </c>
      <c r="D11" s="17">
        <v>41.901988096745605</v>
      </c>
      <c r="E11" s="17">
        <v>45.232366721539826</v>
      </c>
      <c r="F11" s="17">
        <v>7.0279853108775479</v>
      </c>
      <c r="G11" s="17">
        <v>100</v>
      </c>
      <c r="H11" s="79">
        <v>0.10130429276940611</v>
      </c>
    </row>
    <row r="12">
      <c r="A12" s="125" t="s">
        <v>21</v>
      </c>
      <c r="B12" s="17">
        <v>0.91027308192457734</v>
      </c>
      <c r="C12" s="17">
        <v>6.1000118217283363</v>
      </c>
      <c r="D12" s="17">
        <v>45.218110887811797</v>
      </c>
      <c r="E12" s="17">
        <v>41.352405721716515</v>
      </c>
      <c r="F12" s="17">
        <v>6.182763920085117</v>
      </c>
      <c r="G12" s="17">
        <v>100</v>
      </c>
      <c r="H12" s="79">
        <v>0.23643456673365648</v>
      </c>
    </row>
    <row r="13">
      <c r="A13" s="125" t="s">
        <v>22</v>
      </c>
      <c r="B13" s="17">
        <v>0.9427720807145219</v>
      </c>
      <c r="C13" s="17">
        <v>5.2464439298709893</v>
      </c>
      <c r="D13" s="17">
        <v>42.074098577571952</v>
      </c>
      <c r="E13" s="17">
        <v>44.862719153159112</v>
      </c>
      <c r="F13" s="17">
        <v>6.8541184254052272</v>
      </c>
      <c r="G13" s="17">
        <v>100</v>
      </c>
      <c r="H13" s="79">
        <v>0.019847833278200461</v>
      </c>
    </row>
    <row r="14">
      <c r="A14" s="125" t="s">
        <v>23</v>
      </c>
      <c r="B14" s="17">
        <v>0.69046890704890096</v>
      </c>
      <c r="C14" s="17">
        <v>5.9301664991478393</v>
      </c>
      <c r="D14" s="17">
        <v>44.828038281693836</v>
      </c>
      <c r="E14" s="17">
        <v>42.82655246252677</v>
      </c>
      <c r="F14" s="17">
        <v>5.6286326093606602</v>
      </c>
      <c r="G14" s="17">
        <v>100</v>
      </c>
      <c r="H14" s="79">
        <v>0.096141240221998867</v>
      </c>
    </row>
    <row r="15">
      <c r="A15" s="125" t="s">
        <v>24</v>
      </c>
      <c r="B15" s="17">
        <v>0.986784140969163</v>
      </c>
      <c r="C15" s="17">
        <v>4.9867841409691627</v>
      </c>
      <c r="D15" s="17">
        <v>41.286343612334804</v>
      </c>
      <c r="E15" s="17">
        <v>46.502202643171806</v>
      </c>
      <c r="F15" s="17">
        <v>6.1497797356828192</v>
      </c>
      <c r="G15" s="17">
        <v>100</v>
      </c>
      <c r="H15" s="79">
        <v>0.088105726872246701</v>
      </c>
    </row>
    <row r="16">
      <c r="A16" s="125" t="s">
        <v>25</v>
      </c>
      <c r="B16" s="17">
        <v>0.89581950895819518</v>
      </c>
      <c r="C16" s="17">
        <v>5.2200840522008409</v>
      </c>
      <c r="D16" s="17">
        <v>42.623313426233132</v>
      </c>
      <c r="E16" s="17">
        <v>44.525547445255476</v>
      </c>
      <c r="F16" s="17">
        <v>6.5804025658040262</v>
      </c>
      <c r="G16" s="17">
        <v>100</v>
      </c>
      <c r="H16" s="79">
        <v>0.15483300154833002</v>
      </c>
    </row>
    <row r="17">
      <c r="A17" s="125" t="s">
        <v>26</v>
      </c>
      <c r="B17" s="17">
        <v>0.96301391608021591</v>
      </c>
      <c r="C17" s="17">
        <v>6.3177945923064707</v>
      </c>
      <c r="D17" s="17">
        <v>46.264352611249272</v>
      </c>
      <c r="E17" s="17">
        <v>41.126514630403726</v>
      </c>
      <c r="F17" s="17">
        <v>5.2436636859093078</v>
      </c>
      <c r="G17" s="17">
        <v>100</v>
      </c>
      <c r="H17" s="79">
        <v>0.084660564051007997</v>
      </c>
    </row>
    <row r="18">
      <c r="A18" s="125" t="s">
        <v>27</v>
      </c>
      <c r="B18" s="17">
        <v>0.73791661542245723</v>
      </c>
      <c r="C18" s="17">
        <v>5.6204648874677163</v>
      </c>
      <c r="D18" s="17">
        <v>43.881441397122124</v>
      </c>
      <c r="E18" s="17">
        <v>43.364899766326403</v>
      </c>
      <c r="F18" s="17">
        <v>6.3829787234042552</v>
      </c>
      <c r="G18" s="17">
        <v>100</v>
      </c>
      <c r="H18" s="79">
        <v>0.012298610257040956</v>
      </c>
    </row>
    <row r="19">
      <c r="A19" s="125" t="s">
        <v>28</v>
      </c>
      <c r="B19" s="17">
        <v>0.74123989218328845</v>
      </c>
      <c r="C19" s="17">
        <v>5.8625336927223719</v>
      </c>
      <c r="D19" s="17">
        <v>45.215633423180599</v>
      </c>
      <c r="E19" s="17">
        <v>42.857142857142854</v>
      </c>
      <c r="F19" s="17">
        <v>5.3234501347708889</v>
      </c>
      <c r="G19" s="17">
        <v>100</v>
      </c>
      <c r="H19" s="79">
        <v>0</v>
      </c>
    </row>
    <row r="20">
      <c r="A20" s="125" t="s">
        <v>29</v>
      </c>
      <c r="B20" s="17">
        <v>0.8209135406835093</v>
      </c>
      <c r="C20" s="17">
        <v>6.0536886235430982</v>
      </c>
      <c r="D20" s="17">
        <v>49.246032617046026</v>
      </c>
      <c r="E20" s="17">
        <v>39.184354353695213</v>
      </c>
      <c r="F20" s="17">
        <v>4.6642814811563031</v>
      </c>
      <c r="G20" s="17">
        <v>100</v>
      </c>
      <c r="H20" s="79">
        <v>0.030729383875853288</v>
      </c>
    </row>
    <row r="21">
      <c r="A21" s="125" t="s">
        <v>30</v>
      </c>
      <c r="B21" s="17">
        <v>0.87057241070094149</v>
      </c>
      <c r="C21" s="17">
        <v>5.8249887909131663</v>
      </c>
      <c r="D21" s="17">
        <v>44.328202062471981</v>
      </c>
      <c r="E21" s="17">
        <v>42.88596622328501</v>
      </c>
      <c r="F21" s="17">
        <v>6.0379614407412943</v>
      </c>
      <c r="G21" s="17">
        <v>100</v>
      </c>
      <c r="H21" s="79">
        <v>0.05230907188761022</v>
      </c>
    </row>
    <row r="22">
      <c r="A22" s="125" t="s">
        <v>31</v>
      </c>
      <c r="B22" s="17">
        <v>0.70546737213403876</v>
      </c>
      <c r="C22" s="17">
        <v>5.5177626606198036</v>
      </c>
      <c r="D22" s="17">
        <v>47.089947089947088</v>
      </c>
      <c r="E22" s="17">
        <v>41.219450743260268</v>
      </c>
      <c r="F22" s="17">
        <v>5.3665910808767956</v>
      </c>
      <c r="G22" s="17">
        <v>100</v>
      </c>
      <c r="H22" s="79">
        <v>0.10078105316200556</v>
      </c>
    </row>
    <row r="23">
      <c r="A23" s="125" t="s">
        <v>32</v>
      </c>
      <c r="B23" s="17">
        <v>0.97974094985054805</v>
      </c>
      <c r="C23" s="17">
        <v>6.7751577548987045</v>
      </c>
      <c r="D23" s="17">
        <v>48.937230156094316</v>
      </c>
      <c r="E23" s="17">
        <v>39.264363998671534</v>
      </c>
      <c r="F23" s="17">
        <v>3.9521753570242444</v>
      </c>
      <c r="G23" s="17">
        <v>100</v>
      </c>
      <c r="H23" s="79">
        <v>0.0913317834606443</v>
      </c>
    </row>
    <row r="24">
      <c r="A24" s="125" t="s">
        <v>33</v>
      </c>
      <c r="B24" s="17">
        <v>0.90538947819564974</v>
      </c>
      <c r="C24" s="17">
        <v>6.8252437587056676</v>
      </c>
      <c r="D24" s="17">
        <v>47.774027643844427</v>
      </c>
      <c r="E24" s="17">
        <v>39.523732990463941</v>
      </c>
      <c r="F24" s="17">
        <v>4.6448087431693992</v>
      </c>
      <c r="G24" s="17">
        <v>100</v>
      </c>
      <c r="H24" s="79">
        <v>0.32679738562091504</v>
      </c>
    </row>
    <row r="25">
      <c r="A25" s="125" t="s">
        <v>34</v>
      </c>
      <c r="B25" s="17">
        <v>0.84610668301655423</v>
      </c>
      <c r="C25" s="17">
        <v>7.1612507664009808</v>
      </c>
      <c r="D25" s="17">
        <v>52.507664009809929</v>
      </c>
      <c r="E25" s="17">
        <v>36.125076640098101</v>
      </c>
      <c r="F25" s="17">
        <v>3.3476394849785409</v>
      </c>
      <c r="G25" s="17">
        <v>100</v>
      </c>
      <c r="H25" s="79">
        <v>0.012262415695892089</v>
      </c>
    </row>
    <row r="26">
      <c r="A26" s="19" t="s">
        <v>35</v>
      </c>
      <c r="B26" s="21">
        <v>0.86313805248276199</v>
      </c>
      <c r="C26" s="21">
        <v>5.9142318567389252</v>
      </c>
      <c r="D26" s="21">
        <v>45.521107197777667</v>
      </c>
      <c r="E26" s="21">
        <v>42.108983580534748</v>
      </c>
      <c r="F26" s="21">
        <v>5.5168907187856542</v>
      </c>
      <c r="G26" s="21">
        <v>100</v>
      </c>
      <c r="H26" s="132">
        <v>0.075648593680242085</v>
      </c>
    </row>
  </sheetData>
  <mergeCells count="4">
    <mergeCell ref="A1:H1"/>
    <mergeCell ref="B3:G3"/>
    <mergeCell ref="A3:A4"/>
    <mergeCell ref="H3:H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H1"/>
    </sheetView>
  </sheetViews>
  <sheetFormatPr defaultColWidth="8.85546875" defaultRowHeight="15"/>
  <cols>
    <col bestFit="1" customWidth="1" min="2" max="3" width="9.42578125"/>
    <col bestFit="1" customWidth="1" min="4" max="5" width="10.42578125"/>
    <col bestFit="1" customWidth="1" min="6" max="6" width="9.42578125"/>
    <col bestFit="1" customWidth="1" min="7" max="7" width="11.42578125"/>
    <col bestFit="1" customWidth="1" min="8" max="8" width="9.42578125"/>
  </cols>
  <sheetData>
    <row ht="31.5" customHeight="1" r="1">
      <c r="A1" s="8" t="s">
        <v>414</v>
      </c>
      <c r="B1" s="8"/>
      <c r="C1" s="8"/>
      <c r="D1" s="8"/>
      <c r="E1" s="8"/>
      <c r="F1" s="8"/>
      <c r="G1" s="8"/>
      <c r="H1" s="8"/>
    </row>
    <row ht="25.5" customHeight="1" r="3">
      <c r="A3" s="205" t="s">
        <v>9</v>
      </c>
      <c r="B3" s="98" t="s">
        <v>415</v>
      </c>
      <c r="C3" s="98"/>
      <c r="D3" s="98"/>
      <c r="E3" s="98"/>
      <c r="F3" s="98"/>
      <c r="G3" s="98"/>
      <c r="H3" s="23" t="s">
        <v>303</v>
      </c>
    </row>
    <row r="4">
      <c r="A4" s="206"/>
      <c r="B4" s="58" t="s">
        <v>416</v>
      </c>
      <c r="C4" s="58" t="s">
        <v>417</v>
      </c>
      <c r="D4" s="58" t="s">
        <v>418</v>
      </c>
      <c r="E4" s="58" t="s">
        <v>419</v>
      </c>
      <c r="F4" s="58" t="s">
        <v>420</v>
      </c>
      <c r="G4" s="58" t="s">
        <v>35</v>
      </c>
      <c r="H4" s="31"/>
    </row>
    <row r="5">
      <c r="A5" s="125" t="s">
        <v>14</v>
      </c>
      <c r="B5" s="79">
        <v>0.0081579376733561752</v>
      </c>
      <c r="C5" s="79">
        <v>2.7940936531244902</v>
      </c>
      <c r="D5" s="79">
        <v>46.589982052537124</v>
      </c>
      <c r="E5" s="79">
        <v>45.317343775493555</v>
      </c>
      <c r="F5" s="79">
        <v>5.2210801109479528</v>
      </c>
      <c r="G5" s="17">
        <v>100</v>
      </c>
      <c r="H5" s="79">
        <v>0.069342470223527491</v>
      </c>
    </row>
    <row r="6">
      <c r="A6" s="125" t="s">
        <v>15</v>
      </c>
      <c r="B6" s="79">
        <v>0</v>
      </c>
      <c r="C6" s="79">
        <v>2.0558002936857562</v>
      </c>
      <c r="D6" s="79">
        <v>51.982378854625551</v>
      </c>
      <c r="E6" s="79">
        <v>41.409691629955944</v>
      </c>
      <c r="F6" s="79">
        <v>4.5521292217327458</v>
      </c>
      <c r="G6" s="17">
        <v>100</v>
      </c>
      <c r="H6" s="79">
        <v>0</v>
      </c>
      <c r="J6" s="135"/>
    </row>
    <row r="7">
      <c r="A7" s="125" t="s">
        <v>16</v>
      </c>
      <c r="B7" s="79">
        <v>0.01404669746535148</v>
      </c>
      <c r="C7" s="79">
        <v>2.7375452615807214</v>
      </c>
      <c r="D7" s="79">
        <v>46.375952053939315</v>
      </c>
      <c r="E7" s="79">
        <v>45.185104257710073</v>
      </c>
      <c r="F7" s="79">
        <v>5.6186789861405924</v>
      </c>
      <c r="G7" s="17">
        <v>100</v>
      </c>
      <c r="H7" s="79">
        <v>0.068672743163940564</v>
      </c>
      <c r="J7" s="135"/>
    </row>
    <row r="8">
      <c r="A8" s="125" t="s">
        <v>17</v>
      </c>
      <c r="B8" s="79">
        <v>0</v>
      </c>
      <c r="C8" s="79">
        <v>2.12678936605317</v>
      </c>
      <c r="D8" s="79">
        <v>42.576687116564415</v>
      </c>
      <c r="E8" s="79">
        <v>47.893660531697343</v>
      </c>
      <c r="F8" s="79">
        <v>7.1779141104294482</v>
      </c>
      <c r="G8" s="17">
        <v>100</v>
      </c>
      <c r="H8" s="79">
        <v>0.22494887525562374</v>
      </c>
      <c r="J8" s="135"/>
    </row>
    <row r="9">
      <c r="A9" s="125" t="s">
        <v>18</v>
      </c>
      <c r="B9" s="79">
        <v>0.027137042062415198</v>
      </c>
      <c r="C9" s="79">
        <v>2.9308005427408412</v>
      </c>
      <c r="D9" s="79">
        <v>43.907734056987792</v>
      </c>
      <c r="E9" s="79">
        <v>47.001356852103122</v>
      </c>
      <c r="F9" s="79">
        <v>6.0786974219810039</v>
      </c>
      <c r="G9" s="17">
        <v>100</v>
      </c>
      <c r="H9" s="79">
        <v>0.054274084124830396</v>
      </c>
      <c r="J9" s="135"/>
    </row>
    <row r="10">
      <c r="A10" s="125" t="s">
        <v>19</v>
      </c>
      <c r="B10" s="79">
        <v>0.013180005931002667</v>
      </c>
      <c r="C10" s="79">
        <v>2.197765988994695</v>
      </c>
      <c r="D10" s="79">
        <v>42.007973903588258</v>
      </c>
      <c r="E10" s="79">
        <v>48.268476720814526</v>
      </c>
      <c r="F10" s="79">
        <v>7.4434083495337573</v>
      </c>
      <c r="G10" s="17">
        <v>100</v>
      </c>
      <c r="H10" s="79">
        <v>0.069195031137764013</v>
      </c>
      <c r="J10" s="135"/>
    </row>
    <row r="11">
      <c r="A11" s="125" t="s">
        <v>20</v>
      </c>
      <c r="B11" s="79">
        <v>0.027052617340727714</v>
      </c>
      <c r="C11" s="79">
        <v>2.1912620045989448</v>
      </c>
      <c r="D11" s="79">
        <v>42.459082916272152</v>
      </c>
      <c r="E11" s="79">
        <v>47.8290274584066</v>
      </c>
      <c r="F11" s="79">
        <v>7.344785608007574</v>
      </c>
      <c r="G11" s="17">
        <v>100</v>
      </c>
      <c r="H11" s="79">
        <v>0.14878939537400243</v>
      </c>
      <c r="J11" s="135"/>
    </row>
    <row r="12">
      <c r="A12" s="125" t="s">
        <v>21</v>
      </c>
      <c r="B12" s="79">
        <v>0.077992980631743133</v>
      </c>
      <c r="C12" s="79">
        <v>2.7297543221110101</v>
      </c>
      <c r="D12" s="79">
        <v>46.457818796308331</v>
      </c>
      <c r="E12" s="79">
        <v>43.611075003249702</v>
      </c>
      <c r="F12" s="79">
        <v>6.4344209021188092</v>
      </c>
      <c r="G12" s="17">
        <v>100</v>
      </c>
      <c r="H12" s="79">
        <v>0.68893799558039781</v>
      </c>
      <c r="J12" s="135"/>
    </row>
    <row r="13">
      <c r="A13" s="125" t="s">
        <v>22</v>
      </c>
      <c r="B13" s="79">
        <v>0.028567347521782603</v>
      </c>
      <c r="C13" s="79">
        <v>2.5174975003570919</v>
      </c>
      <c r="D13" s="79">
        <v>42.668904442222541</v>
      </c>
      <c r="E13" s="79">
        <v>47.386087701756892</v>
      </c>
      <c r="F13" s="79">
        <v>7.2203970861305535</v>
      </c>
      <c r="G13" s="17">
        <v>100</v>
      </c>
      <c r="H13" s="79">
        <v>0.17854592201114128</v>
      </c>
      <c r="J13" s="135"/>
    </row>
    <row r="14">
      <c r="A14" s="125" t="s">
        <v>23</v>
      </c>
      <c r="B14" s="79">
        <v>0.0047125353440150806</v>
      </c>
      <c r="C14" s="79">
        <v>2.7756833176248823</v>
      </c>
      <c r="D14" s="79">
        <v>45.69745523091423</v>
      </c>
      <c r="E14" s="79">
        <v>45.339302544769083</v>
      </c>
      <c r="F14" s="79">
        <v>5.9142318567389252</v>
      </c>
      <c r="G14" s="17">
        <v>100</v>
      </c>
      <c r="H14" s="79">
        <v>0.26861451460885954</v>
      </c>
      <c r="J14" s="135"/>
    </row>
    <row r="15">
      <c r="A15" s="125" t="s">
        <v>24</v>
      </c>
      <c r="B15" s="79">
        <v>0.037707390648567124</v>
      </c>
      <c r="C15" s="79">
        <v>2.0927601809954748</v>
      </c>
      <c r="D15" s="79">
        <v>41.515837104072403</v>
      </c>
      <c r="E15" s="79">
        <v>49.283559577677224</v>
      </c>
      <c r="F15" s="79">
        <v>6.5422322775263959</v>
      </c>
      <c r="G15" s="17">
        <v>100</v>
      </c>
      <c r="H15" s="79">
        <v>0.52790346907993968</v>
      </c>
      <c r="J15" s="135"/>
    </row>
    <row r="16">
      <c r="A16" s="125" t="s">
        <v>25</v>
      </c>
      <c r="B16" s="79">
        <v>0.02362111727884729</v>
      </c>
      <c r="C16" s="79">
        <v>2.2321955828510687</v>
      </c>
      <c r="D16" s="79">
        <v>43.073107357978031</v>
      </c>
      <c r="E16" s="79">
        <v>47.076886736742644</v>
      </c>
      <c r="F16" s="79">
        <v>6.9918507145387974</v>
      </c>
      <c r="G16" s="17">
        <v>100</v>
      </c>
      <c r="H16" s="79">
        <v>0.60233849061060585</v>
      </c>
      <c r="J16" s="135"/>
    </row>
    <row r="17">
      <c r="A17" s="125" t="s">
        <v>26</v>
      </c>
      <c r="B17" s="79">
        <v>0.020347062756154988</v>
      </c>
      <c r="C17" s="79">
        <v>2.8747492951196119</v>
      </c>
      <c r="D17" s="79">
        <v>47.391215882335842</v>
      </c>
      <c r="E17" s="79">
        <v>43.868267302270155</v>
      </c>
      <c r="F17" s="79">
        <v>5.5692817486847073</v>
      </c>
      <c r="G17" s="17">
        <v>100</v>
      </c>
      <c r="H17" s="79">
        <v>0.27613870883353198</v>
      </c>
      <c r="J17" s="135"/>
    </row>
    <row r="18">
      <c r="A18" s="125" t="s">
        <v>27</v>
      </c>
      <c r="B18" s="79">
        <v>0</v>
      </c>
      <c r="C18" s="79">
        <v>2.7580772261623325</v>
      </c>
      <c r="D18" s="79">
        <v>44.181770422905174</v>
      </c>
      <c r="E18" s="79">
        <v>46.007354872603102</v>
      </c>
      <c r="F18" s="79">
        <v>6.7638560546361965</v>
      </c>
      <c r="G18" s="17">
        <v>100</v>
      </c>
      <c r="H18" s="79">
        <v>0.28894142369319675</v>
      </c>
      <c r="J18" s="135"/>
    </row>
    <row r="19">
      <c r="A19" s="125" t="s">
        <v>28</v>
      </c>
      <c r="B19" s="79">
        <v>0.073046018991964945</v>
      </c>
      <c r="C19" s="79">
        <v>2.7027027027027026</v>
      </c>
      <c r="D19" s="79">
        <v>45.72680788897005</v>
      </c>
      <c r="E19" s="79">
        <v>45.72680788897005</v>
      </c>
      <c r="F19" s="79">
        <v>5.6245434623813004</v>
      </c>
      <c r="G19" s="17">
        <v>100</v>
      </c>
      <c r="H19" s="79">
        <v>0.14609203798392989</v>
      </c>
      <c r="J19" s="135"/>
    </row>
    <row r="20">
      <c r="A20" s="125" t="s">
        <v>29</v>
      </c>
      <c r="B20" s="79">
        <v>0.014338973329509607</v>
      </c>
      <c r="C20" s="79">
        <v>2.9968454258675079</v>
      </c>
      <c r="D20" s="79">
        <v>49.945033935570216</v>
      </c>
      <c r="E20" s="79">
        <v>41.943886817703849</v>
      </c>
      <c r="F20" s="79">
        <v>4.9780135742280853</v>
      </c>
      <c r="G20" s="17">
        <v>100</v>
      </c>
      <c r="H20" s="79">
        <v>0.12188127330083166</v>
      </c>
      <c r="J20" s="135"/>
    </row>
    <row r="21">
      <c r="A21" s="125" t="s">
        <v>30</v>
      </c>
      <c r="B21" s="79">
        <v>0.0080645161290322578</v>
      </c>
      <c r="C21" s="79">
        <v>2.6814516129032255</v>
      </c>
      <c r="D21" s="79">
        <v>44.967741935483872</v>
      </c>
      <c r="E21" s="79">
        <v>45.786290322580648</v>
      </c>
      <c r="F21" s="79">
        <v>6.443548387096774</v>
      </c>
      <c r="G21" s="17">
        <v>100</v>
      </c>
      <c r="H21" s="79">
        <v>0.11290322580645162</v>
      </c>
      <c r="J21" s="135"/>
    </row>
    <row r="22">
      <c r="A22" s="125" t="s">
        <v>31</v>
      </c>
      <c r="B22" s="79">
        <v>0.026624068157614485</v>
      </c>
      <c r="C22" s="79">
        <v>3.3546325878594248</v>
      </c>
      <c r="D22" s="79">
        <v>47.577209797657083</v>
      </c>
      <c r="E22" s="79">
        <v>43.264110756123536</v>
      </c>
      <c r="F22" s="79">
        <v>5.6443024494142708</v>
      </c>
      <c r="G22" s="17">
        <v>100</v>
      </c>
      <c r="H22" s="79">
        <v>0.13312034078807242</v>
      </c>
      <c r="J22" s="135"/>
    </row>
    <row r="23">
      <c r="A23" s="125" t="s">
        <v>32</v>
      </c>
      <c r="B23" s="79">
        <v>0.01783166904422254</v>
      </c>
      <c r="C23" s="79">
        <v>3.5306704707560628</v>
      </c>
      <c r="D23" s="79">
        <v>50.205064194008564</v>
      </c>
      <c r="E23" s="79">
        <v>41.761768901569184</v>
      </c>
      <c r="F23" s="79">
        <v>4.2261055634807416</v>
      </c>
      <c r="G23" s="17">
        <v>100</v>
      </c>
      <c r="H23" s="79">
        <v>0.25855920114122682</v>
      </c>
      <c r="J23" s="135"/>
    </row>
    <row r="24">
      <c r="A24" s="125" t="s">
        <v>33</v>
      </c>
      <c r="B24" s="79">
        <v>0.034946706272933774</v>
      </c>
      <c r="C24" s="79">
        <v>3.2063603005416739</v>
      </c>
      <c r="D24" s="79">
        <v>48.255576911876055</v>
      </c>
      <c r="E24" s="79">
        <v>41.886539693633871</v>
      </c>
      <c r="F24" s="79">
        <v>4.8867144271652396</v>
      </c>
      <c r="G24" s="17">
        <v>100</v>
      </c>
      <c r="H24" s="79">
        <v>1.7298619605102219</v>
      </c>
      <c r="J24" s="135"/>
    </row>
    <row r="25">
      <c r="A25" s="125" t="s">
        <v>34</v>
      </c>
      <c r="B25" s="79">
        <v>0</v>
      </c>
      <c r="C25" s="79">
        <v>3.4358769476628046</v>
      </c>
      <c r="D25" s="79">
        <v>54.14835530696498</v>
      </c>
      <c r="E25" s="79">
        <v>38.766813157544277</v>
      </c>
      <c r="F25" s="79">
        <v>3.5823678252763349</v>
      </c>
      <c r="G25" s="17">
        <v>100</v>
      </c>
      <c r="H25" s="79">
        <v>0.066586762551604742</v>
      </c>
      <c r="J25" s="135"/>
    </row>
    <row r="26">
      <c r="A26" s="19" t="s">
        <v>35</v>
      </c>
      <c r="B26" s="132">
        <v>0.01822455329743811</v>
      </c>
      <c r="C26" s="132">
        <v>2.7695960849371386</v>
      </c>
      <c r="D26" s="132">
        <v>46.243731959702295</v>
      </c>
      <c r="E26" s="132">
        <v>44.805064281751598</v>
      </c>
      <c r="F26" s="132">
        <v>5.848205551520544</v>
      </c>
      <c r="G26" s="21">
        <v>100</v>
      </c>
      <c r="H26" s="132">
        <v>0.31517756879098846</v>
      </c>
      <c r="J26" s="135"/>
    </row>
    <row r="27">
      <c r="J27" s="135"/>
      <c r="K27" s="135"/>
      <c r="L27" s="135"/>
    </row>
  </sheetData>
  <mergeCells count="4">
    <mergeCell ref="A1:H1"/>
    <mergeCell ref="B3:G3"/>
    <mergeCell ref="A3:A4"/>
    <mergeCell ref="H3:H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F1"/>
    </sheetView>
  </sheetViews>
  <sheetFormatPr defaultColWidth="8.85546875" defaultRowHeight="15"/>
  <cols>
    <col customWidth="1" min="1" max="1" width="18.140625"/>
    <col bestFit="1" customWidth="1" min="2" max="3" width="9.42578125"/>
    <col bestFit="1" customWidth="1" min="4" max="4" width="10.42578125"/>
    <col bestFit="1" customWidth="1" min="5" max="5" width="11.42578125"/>
    <col bestFit="1" customWidth="1" min="6" max="6" width="9.42578125"/>
  </cols>
  <sheetData>
    <row ht="32.25" customHeight="1" r="1">
      <c r="A1" s="8" t="s">
        <v>421</v>
      </c>
      <c r="B1" s="8"/>
      <c r="C1" s="8"/>
      <c r="D1" s="8"/>
      <c r="E1" s="8"/>
      <c r="F1" s="8"/>
    </row>
    <row ht="22.5" customHeight="1" r="3">
      <c r="A3" s="205" t="s">
        <v>369</v>
      </c>
      <c r="B3" s="136" t="s">
        <v>422</v>
      </c>
      <c r="C3" s="136"/>
      <c r="D3" s="136"/>
      <c r="E3" s="136"/>
      <c r="F3" s="23" t="s">
        <v>385</v>
      </c>
    </row>
    <row r="4">
      <c r="A4" s="206"/>
      <c r="B4" s="171" t="s">
        <v>423</v>
      </c>
      <c r="C4" s="171" t="s">
        <v>424</v>
      </c>
      <c r="D4" s="171" t="s">
        <v>425</v>
      </c>
      <c r="E4" s="58" t="s">
        <v>35</v>
      </c>
      <c r="F4" s="31"/>
    </row>
    <row r="5">
      <c r="A5" s="125" t="s">
        <v>14</v>
      </c>
      <c r="B5" s="79">
        <v>0.13905592303066747</v>
      </c>
      <c r="C5" s="79">
        <v>0.87567648827420319</v>
      </c>
      <c r="D5" s="79">
        <v>98.624473842453398</v>
      </c>
      <c r="E5" s="79">
        <v>100</v>
      </c>
      <c r="F5" s="79">
        <v>0.36079374624173183</v>
      </c>
    </row>
    <row r="6">
      <c r="A6" s="125" t="s">
        <v>15</v>
      </c>
      <c r="B6" s="79">
        <v>0</v>
      </c>
      <c r="C6" s="79">
        <v>1.5894039735099337</v>
      </c>
      <c r="D6" s="79">
        <v>98.013245033112582</v>
      </c>
      <c r="E6" s="79">
        <v>100</v>
      </c>
      <c r="F6" s="79">
        <v>0.39735099337748342</v>
      </c>
    </row>
    <row r="7">
      <c r="A7" s="125" t="s">
        <v>16</v>
      </c>
      <c r="B7" s="79">
        <v>0.15193170308204312</v>
      </c>
      <c r="C7" s="79">
        <v>0.54550716249457387</v>
      </c>
      <c r="D7" s="79">
        <v>99.018955288670242</v>
      </c>
      <c r="E7" s="79">
        <v>100</v>
      </c>
      <c r="F7" s="79">
        <v>0.28360584575314718</v>
      </c>
    </row>
    <row r="8">
      <c r="A8" s="125" t="s">
        <v>17</v>
      </c>
      <c r="B8" s="79">
        <v>0.13448607108549471</v>
      </c>
      <c r="C8" s="79">
        <v>1.3448607108549471</v>
      </c>
      <c r="D8" s="79">
        <v>97.752161383285312</v>
      </c>
      <c r="E8" s="79">
        <v>100</v>
      </c>
      <c r="F8" s="79">
        <v>0.76849183477425553</v>
      </c>
    </row>
    <row r="9">
      <c r="A9" s="125" t="s">
        <v>18</v>
      </c>
      <c r="B9" s="79">
        <v>0.35614347494276266</v>
      </c>
      <c r="C9" s="79">
        <v>0.99211396591198164</v>
      </c>
      <c r="D9" s="79">
        <v>98.219282625286183</v>
      </c>
      <c r="E9" s="79">
        <v>100</v>
      </c>
      <c r="F9" s="79">
        <v>0.43245993385906895</v>
      </c>
    </row>
    <row r="10">
      <c r="A10" s="125" t="s">
        <v>19</v>
      </c>
      <c r="B10" s="79">
        <v>0.092327578247622555</v>
      </c>
      <c r="C10" s="79">
        <v>0.59705167266795922</v>
      </c>
      <c r="D10" s="79">
        <v>99.012094912750442</v>
      </c>
      <c r="E10" s="79">
        <v>100</v>
      </c>
      <c r="F10" s="79">
        <v>0.29852583633397961</v>
      </c>
    </row>
    <row r="11">
      <c r="A11" s="125" t="s">
        <v>20</v>
      </c>
      <c r="B11" s="79">
        <v>0.20209675382089173</v>
      </c>
      <c r="C11" s="79">
        <v>0.94732853353543012</v>
      </c>
      <c r="D11" s="79">
        <v>98.585322723253753</v>
      </c>
      <c r="E11" s="79">
        <v>100</v>
      </c>
      <c r="F11" s="79">
        <v>0.2652519893899204</v>
      </c>
    </row>
    <row r="12">
      <c r="A12" s="125" t="s">
        <v>21</v>
      </c>
      <c r="B12" s="79">
        <v>0.14149274849663954</v>
      </c>
      <c r="C12" s="79">
        <v>0.82537436623039728</v>
      </c>
      <c r="D12" s="79">
        <v>83.457139488267899</v>
      </c>
      <c r="E12" s="79">
        <v>100</v>
      </c>
      <c r="F12" s="79">
        <v>15.575993397005069</v>
      </c>
    </row>
    <row r="13">
      <c r="A13" s="125" t="s">
        <v>22</v>
      </c>
      <c r="B13" s="79">
        <v>0.12862372613040468</v>
      </c>
      <c r="C13" s="79">
        <v>0.61013818805448372</v>
      </c>
      <c r="D13" s="79">
        <v>98.924837571320211</v>
      </c>
      <c r="E13" s="79">
        <v>100</v>
      </c>
      <c r="F13" s="79">
        <v>0.33640051449490449</v>
      </c>
    </row>
    <row r="14">
      <c r="A14" s="125" t="s">
        <v>23</v>
      </c>
      <c r="B14" s="79">
        <v>0.078479246599232652</v>
      </c>
      <c r="C14" s="79">
        <v>0.48395535402860129</v>
      </c>
      <c r="D14" s="79">
        <v>99.149808161841648</v>
      </c>
      <c r="E14" s="79">
        <v>100</v>
      </c>
      <c r="F14" s="79">
        <v>0.28775723753051974</v>
      </c>
    </row>
    <row r="15">
      <c r="A15" s="125" t="s">
        <v>24</v>
      </c>
      <c r="B15" s="79">
        <v>0.0702247191011236</v>
      </c>
      <c r="C15" s="79">
        <v>0.24578651685393257</v>
      </c>
      <c r="D15" s="79">
        <v>99.174859550561806</v>
      </c>
      <c r="E15" s="79">
        <v>100</v>
      </c>
      <c r="F15" s="79">
        <v>0.5091292134831461</v>
      </c>
    </row>
    <row r="16">
      <c r="A16" s="125" t="s">
        <v>25</v>
      </c>
      <c r="B16" s="79">
        <v>0.044130626654898503</v>
      </c>
      <c r="C16" s="79">
        <v>0.50750220653133282</v>
      </c>
      <c r="D16" s="79">
        <v>99.194616063548096</v>
      </c>
      <c r="E16" s="79">
        <v>100</v>
      </c>
      <c r="F16" s="79">
        <v>0.25375110326566641</v>
      </c>
    </row>
    <row r="17">
      <c r="A17" s="125" t="s">
        <v>26</v>
      </c>
      <c r="B17" s="79">
        <v>0.21640451810408529</v>
      </c>
      <c r="C17" s="79">
        <v>0.68352158767022064</v>
      </c>
      <c r="D17" s="79">
        <v>98.735880924733451</v>
      </c>
      <c r="E17" s="79">
        <v>100</v>
      </c>
      <c r="F17" s="79">
        <v>0.36419296949224111</v>
      </c>
    </row>
    <row r="18">
      <c r="A18" s="125" t="s">
        <v>27</v>
      </c>
      <c r="B18" s="79">
        <v>0.073610599926389395</v>
      </c>
      <c r="C18" s="79">
        <v>0.40485829959514169</v>
      </c>
      <c r="D18" s="79">
        <v>99.411115200588881</v>
      </c>
      <c r="E18" s="79">
        <v>100</v>
      </c>
      <c r="F18" s="79">
        <v>0.11041589988958411</v>
      </c>
    </row>
    <row r="19">
      <c r="A19" s="125" t="s">
        <v>28</v>
      </c>
      <c r="B19" s="79">
        <v>0.3364737550471063</v>
      </c>
      <c r="C19" s="79">
        <v>0.40376850605652759</v>
      </c>
      <c r="D19" s="79">
        <v>99.125168236877528</v>
      </c>
      <c r="E19" s="79">
        <v>100</v>
      </c>
      <c r="F19" s="79">
        <v>0.13458950201884254</v>
      </c>
    </row>
    <row r="20">
      <c r="A20" s="125" t="s">
        <v>29</v>
      </c>
      <c r="B20" s="79">
        <v>0.063467051846015796</v>
      </c>
      <c r="C20" s="79">
        <v>0.32390081631759787</v>
      </c>
      <c r="D20" s="79">
        <v>99.299673910664652</v>
      </c>
      <c r="E20" s="79">
        <v>100</v>
      </c>
      <c r="F20" s="79">
        <v>0.31295822117173311</v>
      </c>
    </row>
    <row r="21">
      <c r="A21" s="125" t="s">
        <v>30</v>
      </c>
      <c r="B21" s="79">
        <v>0.081930582451958889</v>
      </c>
      <c r="C21" s="79">
        <v>0.30537762550275582</v>
      </c>
      <c r="D21" s="79">
        <v>99.258900640548191</v>
      </c>
      <c r="E21" s="79">
        <v>100</v>
      </c>
      <c r="F21" s="79">
        <v>0.35379115149709522</v>
      </c>
    </row>
    <row r="22">
      <c r="A22" s="125" t="s">
        <v>31</v>
      </c>
      <c r="B22" s="79">
        <v>0.30128044187798142</v>
      </c>
      <c r="C22" s="79">
        <v>0.62766758724579463</v>
      </c>
      <c r="D22" s="79">
        <v>98.418277680140591</v>
      </c>
      <c r="E22" s="79">
        <v>100</v>
      </c>
      <c r="F22" s="79">
        <v>0.65277429073562643</v>
      </c>
    </row>
    <row r="23">
      <c r="A23" s="125" t="s">
        <v>32</v>
      </c>
      <c r="B23" s="79">
        <v>0.15727174902739838</v>
      </c>
      <c r="C23" s="79">
        <v>0.38076318185580665</v>
      </c>
      <c r="D23" s="79">
        <v>98.882542835857961</v>
      </c>
      <c r="E23" s="79">
        <v>100</v>
      </c>
      <c r="F23" s="79">
        <v>0.57942223325883624</v>
      </c>
    </row>
    <row r="24">
      <c r="A24" s="125" t="s">
        <v>33</v>
      </c>
      <c r="B24" s="79">
        <v>0.1469409564520438</v>
      </c>
      <c r="C24" s="79">
        <v>0.42746460058776387</v>
      </c>
      <c r="D24" s="79">
        <v>98.089767566123427</v>
      </c>
      <c r="E24" s="79">
        <v>100</v>
      </c>
      <c r="F24" s="79">
        <v>1.3358268768367618</v>
      </c>
    </row>
    <row r="25">
      <c r="A25" s="125" t="s">
        <v>34</v>
      </c>
      <c r="B25" s="79">
        <v>0.26911314984709478</v>
      </c>
      <c r="C25" s="79">
        <v>0.83180428134556583</v>
      </c>
      <c r="D25" s="79">
        <v>98.654434250764524</v>
      </c>
      <c r="E25" s="79">
        <v>100</v>
      </c>
      <c r="F25" s="79">
        <v>0.24464831804281345</v>
      </c>
    </row>
    <row r="26">
      <c r="A26" s="19" t="s">
        <v>35</v>
      </c>
      <c r="B26" s="132">
        <v>0.13308266956908921</v>
      </c>
      <c r="C26" s="132">
        <v>0.55731459951516349</v>
      </c>
      <c r="D26" s="132">
        <v>98.564042942660663</v>
      </c>
      <c r="E26" s="132">
        <v>100</v>
      </c>
      <c r="F26" s="132">
        <v>0.74555978825508329</v>
      </c>
    </row>
  </sheetData>
  <mergeCells count="4">
    <mergeCell ref="A1:F1"/>
    <mergeCell ref="A3:A4"/>
    <mergeCell ref="F3:F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E1"/>
    </sheetView>
  </sheetViews>
  <sheetFormatPr defaultColWidth="8.85546875" defaultRowHeight="15"/>
  <cols>
    <col customWidth="1" min="1" max="1" width="16.85546875"/>
    <col bestFit="1" customWidth="1" min="2" max="4" width="9.28515625"/>
    <col bestFit="1" customWidth="1" min="5" max="5" width="9.42578125"/>
  </cols>
  <sheetData>
    <row ht="45.75" customHeight="1" r="1">
      <c r="A1" s="1" t="s">
        <v>426</v>
      </c>
      <c r="B1" s="1"/>
      <c r="C1" s="1"/>
      <c r="D1" s="1"/>
      <c r="E1" s="1"/>
    </row>
    <row r="3">
      <c r="A3" s="205" t="s">
        <v>408</v>
      </c>
      <c r="B3" s="136" t="s">
        <v>427</v>
      </c>
      <c r="C3" s="136"/>
      <c r="D3" s="136"/>
      <c r="E3" s="136"/>
    </row>
    <row r="4">
      <c r="A4" s="206"/>
      <c r="B4" s="171" t="s">
        <v>423</v>
      </c>
      <c r="C4" s="171" t="s">
        <v>424</v>
      </c>
      <c r="D4" s="171" t="s">
        <v>425</v>
      </c>
      <c r="E4" s="58" t="s">
        <v>428</v>
      </c>
    </row>
    <row r="5">
      <c r="A5" s="125" t="s">
        <v>409</v>
      </c>
      <c r="B5" s="17">
        <v>5.9116183786947616</v>
      </c>
      <c r="C5" s="17">
        <v>14.047410008779632</v>
      </c>
      <c r="D5" s="17">
        <v>80.040971612525595</v>
      </c>
      <c r="E5" s="17">
        <v>100</v>
      </c>
    </row>
    <row r="6">
      <c r="A6" s="125" t="s">
        <v>410</v>
      </c>
      <c r="B6" s="17">
        <v>0.3380948356013862</v>
      </c>
      <c r="C6" s="17">
        <v>1.5341053165412899</v>
      </c>
      <c r="D6" s="17">
        <v>98.127799847857318</v>
      </c>
      <c r="E6" s="17">
        <v>100</v>
      </c>
    </row>
    <row r="7">
      <c r="A7" s="125" t="s">
        <v>411</v>
      </c>
      <c r="B7" s="17">
        <v>0.07609766779809482</v>
      </c>
      <c r="C7" s="17">
        <v>0.37720354757472901</v>
      </c>
      <c r="D7" s="17">
        <v>99.546698784627168</v>
      </c>
      <c r="E7" s="17">
        <v>100</v>
      </c>
    </row>
    <row r="8">
      <c r="A8" s="125" t="s">
        <v>412</v>
      </c>
      <c r="B8" s="17">
        <v>0.057370649885258695</v>
      </c>
      <c r="C8" s="17">
        <v>0.35013839929972318</v>
      </c>
      <c r="D8" s="17">
        <v>99.592490950815019</v>
      </c>
      <c r="E8" s="17">
        <v>100</v>
      </c>
    </row>
    <row r="9">
      <c r="A9" s="125" t="s">
        <v>413</v>
      </c>
      <c r="B9" s="17">
        <v>0.067756798265425966</v>
      </c>
      <c r="C9" s="17">
        <v>0.55108862589213115</v>
      </c>
      <c r="D9" s="17">
        <v>99.381154575842444</v>
      </c>
      <c r="E9" s="17">
        <v>100</v>
      </c>
    </row>
    <row r="10">
      <c r="A10" s="19" t="s">
        <v>35</v>
      </c>
      <c r="B10" s="21">
        <v>0.13293328644504468</v>
      </c>
      <c r="C10" s="21">
        <v>0.56016540592039465</v>
      </c>
      <c r="D10" s="21">
        <v>99.306901307634561</v>
      </c>
      <c r="E10" s="21">
        <v>100</v>
      </c>
    </row>
    <row r="15">
      <c r="B15" s="135"/>
      <c r="C15" s="135"/>
      <c r="D15" s="135"/>
      <c r="E15" s="135"/>
      <c r="F15" s="135"/>
    </row>
    <row r="16">
      <c r="B16" s="135"/>
      <c r="C16" s="135"/>
      <c r="D16" s="135"/>
      <c r="E16" s="135"/>
      <c r="F16" s="135"/>
    </row>
    <row r="17">
      <c r="B17" s="135"/>
      <c r="C17" s="135"/>
      <c r="D17" s="135"/>
      <c r="E17" s="135"/>
      <c r="F17" s="135"/>
    </row>
    <row r="18">
      <c r="B18" s="135"/>
      <c r="C18" s="135"/>
      <c r="D18" s="135"/>
      <c r="E18" s="135"/>
      <c r="F18" s="135"/>
    </row>
    <row r="19">
      <c r="B19" s="135"/>
      <c r="C19" s="135"/>
      <c r="D19" s="135"/>
      <c r="E19" s="135"/>
      <c r="F19" s="135"/>
    </row>
    <row r="20">
      <c r="B20" s="135"/>
      <c r="C20" s="135"/>
      <c r="D20" s="135"/>
      <c r="E20" s="135"/>
      <c r="F20" s="135"/>
    </row>
  </sheetData>
  <mergeCells count="3">
    <mergeCell ref="A1:E1"/>
    <mergeCell ref="A3:A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90">
      <selection activeCell="A1" activeCellId="0" sqref="A1:F1"/>
    </sheetView>
  </sheetViews>
  <sheetFormatPr defaultColWidth="8.85546875" defaultRowHeight="15"/>
  <cols>
    <col customWidth="1" min="1" max="1" width="21.42578125"/>
    <col bestFit="1" customWidth="1" min="5" max="5" width="8.42578125"/>
    <col bestFit="1" customWidth="1" min="6" max="6" width="12.28515625"/>
  </cols>
  <sheetData>
    <row ht="48" customHeight="1" r="1">
      <c r="A1" s="8" t="s">
        <v>429</v>
      </c>
      <c r="B1" s="8"/>
      <c r="C1" s="8"/>
      <c r="D1" s="8"/>
      <c r="E1" s="8"/>
      <c r="F1" s="8"/>
    </row>
    <row ht="25.5" customHeight="1" r="3">
      <c r="A3" s="23" t="s">
        <v>9</v>
      </c>
      <c r="B3" s="23" t="s">
        <v>430</v>
      </c>
      <c r="C3" s="98" t="s">
        <v>431</v>
      </c>
      <c r="D3" s="98"/>
      <c r="E3" s="98"/>
      <c r="F3" s="98"/>
    </row>
    <row ht="88.5" customHeight="1" r="4">
      <c r="A4" s="31"/>
      <c r="B4" s="31"/>
      <c r="C4" s="12" t="s">
        <v>432</v>
      </c>
      <c r="D4" s="12" t="s">
        <v>433</v>
      </c>
      <c r="E4" s="12" t="s">
        <v>434</v>
      </c>
      <c r="F4" s="12" t="s">
        <v>435</v>
      </c>
    </row>
    <row r="5">
      <c r="A5" s="15" t="s">
        <v>14</v>
      </c>
      <c r="B5" s="78">
        <v>71</v>
      </c>
      <c r="C5" s="17">
        <v>22.535211267605636</v>
      </c>
      <c r="D5" s="17">
        <v>76.056338028169009</v>
      </c>
      <c r="E5" s="17"/>
      <c r="F5" s="17">
        <v>1.4084507042253522</v>
      </c>
    </row>
    <row r="6">
      <c r="A6" s="15" t="s">
        <v>15</v>
      </c>
      <c r="B6" s="221">
        <v>3</v>
      </c>
      <c r="C6" s="79"/>
      <c r="D6" s="79">
        <v>100</v>
      </c>
      <c r="E6" s="79"/>
      <c r="F6" s="79"/>
    </row>
    <row r="7">
      <c r="A7" s="15" t="s">
        <v>16</v>
      </c>
      <c r="B7" s="78">
        <v>149</v>
      </c>
      <c r="C7" s="17">
        <v>32.885906040268459</v>
      </c>
      <c r="D7" s="17"/>
      <c r="E7" s="17">
        <v>15.436241610738255</v>
      </c>
      <c r="F7" s="17">
        <v>51.677852348993291</v>
      </c>
    </row>
    <row r="8">
      <c r="A8" s="15" t="s">
        <v>17</v>
      </c>
      <c r="B8" s="78">
        <v>15</v>
      </c>
      <c r="C8" s="17">
        <v>100</v>
      </c>
      <c r="D8" s="17"/>
      <c r="E8" s="17"/>
      <c r="F8" s="17"/>
    </row>
    <row r="9">
      <c r="A9" s="15" t="s">
        <v>18</v>
      </c>
      <c r="B9" s="78">
        <v>14</v>
      </c>
      <c r="C9" s="17">
        <v>50</v>
      </c>
      <c r="D9" s="17"/>
      <c r="E9" s="17">
        <v>35.714285714285715</v>
      </c>
      <c r="F9" s="17">
        <v>14.285714285714285</v>
      </c>
    </row>
    <row r="10">
      <c r="A10" s="15" t="s">
        <v>19</v>
      </c>
      <c r="B10" s="78">
        <v>90</v>
      </c>
      <c r="C10" s="17">
        <v>14.444444444444443</v>
      </c>
      <c r="D10" s="17">
        <v>63.333333333333329</v>
      </c>
      <c r="E10" s="17">
        <v>16.666666666666664</v>
      </c>
      <c r="F10" s="17">
        <v>5.5555555555555554</v>
      </c>
    </row>
    <row r="11">
      <c r="A11" s="15" t="s">
        <v>20</v>
      </c>
      <c r="B11" s="78">
        <v>20</v>
      </c>
      <c r="C11" s="17">
        <v>35</v>
      </c>
      <c r="D11" s="17">
        <v>5</v>
      </c>
      <c r="E11" s="17"/>
      <c r="F11" s="17">
        <v>60</v>
      </c>
    </row>
    <row r="12">
      <c r="A12" s="15" t="s">
        <v>21</v>
      </c>
      <c r="B12" s="78">
        <v>20</v>
      </c>
      <c r="C12" s="17"/>
      <c r="D12" s="17">
        <v>100</v>
      </c>
      <c r="E12" s="17"/>
      <c r="F12" s="17"/>
    </row>
    <row r="13">
      <c r="A13" s="15" t="s">
        <v>22</v>
      </c>
      <c r="B13" s="78">
        <v>91</v>
      </c>
      <c r="C13" s="17">
        <v>34.065934065934066</v>
      </c>
      <c r="D13" s="17">
        <v>54.945054945054949</v>
      </c>
      <c r="E13" s="17">
        <v>1.098901098901099</v>
      </c>
      <c r="F13" s="17">
        <v>9.8901098901098905</v>
      </c>
    </row>
    <row r="14">
      <c r="A14" s="15" t="s">
        <v>23</v>
      </c>
      <c r="B14" s="78">
        <v>53</v>
      </c>
      <c r="C14" s="17">
        <v>33.962264150943398</v>
      </c>
      <c r="D14" s="17">
        <v>28.30188679245283</v>
      </c>
      <c r="E14" s="17"/>
      <c r="F14" s="17">
        <v>37.735849056603776</v>
      </c>
    </row>
    <row r="15">
      <c r="A15" s="15" t="s">
        <v>24</v>
      </c>
      <c r="B15" s="78">
        <v>18</v>
      </c>
      <c r="C15" s="17">
        <v>11.111111111111111</v>
      </c>
      <c r="D15" s="17">
        <v>50</v>
      </c>
      <c r="E15" s="17">
        <v>16.666666666666664</v>
      </c>
      <c r="F15" s="17">
        <v>22.222222222222221</v>
      </c>
    </row>
    <row r="16">
      <c r="A16" s="15" t="s">
        <v>25</v>
      </c>
      <c r="B16" s="78">
        <v>22</v>
      </c>
      <c r="C16" s="17"/>
      <c r="D16" s="17">
        <v>86.36363636363636</v>
      </c>
      <c r="E16" s="17">
        <v>4.5454545454545459</v>
      </c>
      <c r="F16" s="17">
        <v>9.0909090909090917</v>
      </c>
    </row>
    <row r="17">
      <c r="A17" s="15" t="s">
        <v>26</v>
      </c>
      <c r="B17" s="78">
        <v>94</v>
      </c>
      <c r="C17" s="17">
        <v>19.148936170212767</v>
      </c>
      <c r="D17" s="17">
        <v>69.148936170212778</v>
      </c>
      <c r="E17" s="17"/>
      <c r="F17" s="17">
        <v>11.702127659574469</v>
      </c>
    </row>
    <row r="18">
      <c r="A18" s="15" t="s">
        <v>27</v>
      </c>
      <c r="B18" s="78">
        <v>20</v>
      </c>
      <c r="C18" s="17"/>
      <c r="D18" s="17">
        <v>100</v>
      </c>
      <c r="E18" s="17"/>
      <c r="F18" s="17"/>
    </row>
    <row r="19">
      <c r="A19" s="15" t="s">
        <v>28</v>
      </c>
      <c r="B19" s="78">
        <v>2</v>
      </c>
      <c r="C19" s="17">
        <v>100</v>
      </c>
      <c r="D19" s="17"/>
      <c r="E19" s="17"/>
      <c r="F19" s="17"/>
    </row>
    <row r="20">
      <c r="A20" s="15" t="s">
        <v>29</v>
      </c>
      <c r="B20" s="78">
        <v>133</v>
      </c>
      <c r="C20" s="17">
        <v>68.421052631578945</v>
      </c>
      <c r="D20" s="17">
        <v>18.796992481203006</v>
      </c>
      <c r="E20" s="17">
        <v>0.75187969924812026</v>
      </c>
      <c r="F20" s="17">
        <v>12.030075187969924</v>
      </c>
    </row>
    <row r="21">
      <c r="A21" s="15" t="s">
        <v>30</v>
      </c>
      <c r="B21" s="78">
        <v>88</v>
      </c>
      <c r="C21" s="17">
        <v>100</v>
      </c>
      <c r="D21" s="17"/>
      <c r="E21" s="17"/>
      <c r="F21" s="17"/>
    </row>
    <row r="22">
      <c r="A22" s="15" t="s">
        <v>31</v>
      </c>
      <c r="B22" s="78">
        <v>14</v>
      </c>
      <c r="C22" s="17"/>
      <c r="D22" s="17">
        <v>100</v>
      </c>
      <c r="E22" s="17"/>
      <c r="F22" s="17"/>
    </row>
    <row r="23">
      <c r="A23" s="15" t="s">
        <v>32</v>
      </c>
      <c r="B23" s="78">
        <v>37</v>
      </c>
      <c r="C23" s="17">
        <v>100</v>
      </c>
      <c r="D23" s="17"/>
      <c r="E23" s="17"/>
      <c r="F23" s="17"/>
    </row>
    <row r="24">
      <c r="A24" s="15" t="s">
        <v>33</v>
      </c>
      <c r="B24" s="78">
        <v>98</v>
      </c>
      <c r="C24" s="17">
        <v>52.040816326530617</v>
      </c>
      <c r="D24" s="17">
        <v>7.1428571428571423</v>
      </c>
      <c r="E24" s="17"/>
      <c r="F24" s="17">
        <v>40.816326530612244</v>
      </c>
    </row>
    <row r="25">
      <c r="A25" s="15" t="s">
        <v>34</v>
      </c>
      <c r="B25" s="78">
        <v>20</v>
      </c>
      <c r="C25" s="17">
        <v>75</v>
      </c>
      <c r="D25" s="17"/>
      <c r="E25" s="17"/>
      <c r="F25" s="17">
        <v>25</v>
      </c>
    </row>
    <row r="26">
      <c r="A26" s="19" t="s">
        <v>35</v>
      </c>
      <c r="B26" s="20">
        <v>1072</v>
      </c>
      <c r="C26" s="21">
        <v>42.910447761194028</v>
      </c>
      <c r="D26" s="21">
        <v>33.488805970149258</v>
      </c>
      <c r="E26" s="21">
        <v>4.5708955223880601</v>
      </c>
      <c r="F26" s="21">
        <v>19.029850746268657</v>
      </c>
    </row>
    <row r="32">
      <c r="G32" s="0" t="s">
        <v>255</v>
      </c>
    </row>
  </sheetData>
  <mergeCells count="4">
    <mergeCell ref="A1:F1"/>
    <mergeCell ref="A3:A4"/>
    <mergeCell ref="B3:B4"/>
    <mergeCell ref="C3:F3"/>
  </mergeCells>
  <conditionalFormatting sqref="B5:F26">
    <cfRule type="cellIs" priority="1" dxfId="0" operator="lessThanOrEqual">
      <formula>0</formula>
    </cfRule>
  </conditionalFormatting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J1"/>
    </sheetView>
  </sheetViews>
  <sheetFormatPr defaultColWidth="8.85546875" defaultRowHeight="15"/>
  <cols>
    <col customWidth="1" min="1" max="1" width="48.42578125"/>
    <col min="11" max="11" width="9.140625"/>
  </cols>
  <sheetData>
    <row r="1">
      <c r="A1" s="8" t="s">
        <v>436</v>
      </c>
      <c r="B1" s="8"/>
      <c r="C1" s="8"/>
      <c r="D1" s="8"/>
      <c r="E1" s="8"/>
      <c r="F1" s="8"/>
      <c r="G1" s="8"/>
      <c r="H1" s="8"/>
      <c r="I1" s="8"/>
      <c r="J1" s="8"/>
    </row>
    <row ht="16.5" customHeight="1" r="3">
      <c r="A3" s="9" t="s">
        <v>437</v>
      </c>
      <c r="B3" s="65" t="s">
        <v>438</v>
      </c>
      <c r="C3" s="65"/>
      <c r="D3" s="65"/>
      <c r="E3" s="65"/>
      <c r="F3" s="65"/>
      <c r="G3" s="65" t="s">
        <v>438</v>
      </c>
      <c r="H3" s="65"/>
      <c r="I3" s="65"/>
      <c r="J3" s="65"/>
      <c r="K3" s="65"/>
    </row>
    <row r="4">
      <c r="A4" s="10"/>
      <c r="B4" s="107">
        <v>2016</v>
      </c>
      <c r="C4" s="107">
        <v>2017</v>
      </c>
      <c r="D4" s="107">
        <v>2018</v>
      </c>
      <c r="E4" s="107">
        <v>2019</v>
      </c>
      <c r="F4" s="107">
        <v>2020</v>
      </c>
      <c r="G4" s="107">
        <v>2016</v>
      </c>
      <c r="H4" s="107">
        <v>2017</v>
      </c>
      <c r="I4" s="107">
        <v>2018</v>
      </c>
      <c r="J4" s="237">
        <v>2019</v>
      </c>
      <c r="K4" s="237">
        <v>2020</v>
      </c>
    </row>
    <row r="5">
      <c r="A5" s="11"/>
      <c r="B5" s="57"/>
      <c r="C5" s="57"/>
      <c r="D5" s="57"/>
      <c r="E5" s="57"/>
      <c r="F5" s="57"/>
      <c r="G5" s="57"/>
      <c r="H5" s="57"/>
      <c r="I5" s="57"/>
      <c r="J5" s="229"/>
      <c r="K5" s="229"/>
    </row>
    <row r="6">
      <c r="A6" s="15" t="s">
        <v>439</v>
      </c>
      <c r="B6" s="16">
        <v>280</v>
      </c>
      <c r="C6" s="16">
        <v>328</v>
      </c>
      <c r="D6" s="16">
        <v>298</v>
      </c>
      <c r="E6" s="213">
        <v>450</v>
      </c>
      <c r="F6" s="213">
        <v>460</v>
      </c>
      <c r="G6" s="17">
        <v>32.348484848484851</v>
      </c>
      <c r="H6" s="17">
        <v>36.294608959757028</v>
      </c>
      <c r="I6" s="17">
        <v>41.89895470383275</v>
      </c>
      <c r="J6" s="17">
        <v>41.095890410958901</v>
      </c>
      <c r="K6" s="17">
        <v>42.899999999999999</v>
      </c>
    </row>
    <row r="7">
      <c r="A7" s="15" t="s">
        <v>440</v>
      </c>
      <c r="B7" s="16">
        <v>47</v>
      </c>
      <c r="C7" s="16">
        <v>25</v>
      </c>
      <c r="D7" s="16">
        <v>31</v>
      </c>
      <c r="E7" s="213">
        <v>52</v>
      </c>
      <c r="F7" s="213">
        <v>49</v>
      </c>
      <c r="G7" s="17">
        <v>7.878787878787878</v>
      </c>
      <c r="H7" s="17">
        <v>5.6947608200455582</v>
      </c>
      <c r="I7" s="17">
        <v>4.9000000000000004</v>
      </c>
      <c r="J7" s="17">
        <v>4.7488584474885842</v>
      </c>
      <c r="K7" s="17">
        <v>4.5999999999999996</v>
      </c>
    </row>
    <row r="8">
      <c r="A8" s="15" t="s">
        <v>441</v>
      </c>
      <c r="B8" s="16">
        <v>797</v>
      </c>
      <c r="C8" s="16">
        <v>623</v>
      </c>
      <c r="D8" s="16">
        <v>659</v>
      </c>
      <c r="E8" s="213">
        <v>369</v>
      </c>
      <c r="F8" s="213">
        <v>359</v>
      </c>
      <c r="G8" s="17">
        <v>42.121212121212118</v>
      </c>
      <c r="H8" s="17">
        <v>39.028094153378888</v>
      </c>
      <c r="I8" s="17">
        <v>34.700000000000003</v>
      </c>
      <c r="J8" s="17">
        <v>33.698630136986303</v>
      </c>
      <c r="K8" s="17">
        <v>33.5</v>
      </c>
    </row>
    <row r="9">
      <c r="A9" s="15" t="s">
        <v>435</v>
      </c>
      <c r="B9" s="16">
        <v>398</v>
      </c>
      <c r="C9" s="16">
        <v>385.99999999999994</v>
      </c>
      <c r="D9" s="16">
        <v>389</v>
      </c>
      <c r="E9" s="213">
        <v>224</v>
      </c>
      <c r="F9" s="213">
        <v>204</v>
      </c>
      <c r="G9" s="17">
        <v>17.651515151515152</v>
      </c>
      <c r="H9" s="17">
        <v>18.982536066818529</v>
      </c>
      <c r="I9" s="17">
        <v>18.554006968641115</v>
      </c>
      <c r="J9" s="17">
        <v>20.456621004566212</v>
      </c>
      <c r="K9" s="17">
        <v>19</v>
      </c>
    </row>
    <row r="10">
      <c r="A10" s="73" t="s">
        <v>35</v>
      </c>
      <c r="B10" s="157">
        <v>1522</v>
      </c>
      <c r="C10" s="157">
        <v>1362</v>
      </c>
      <c r="D10" s="157">
        <v>1377</v>
      </c>
      <c r="E10" s="238">
        <v>1095</v>
      </c>
      <c r="F10" s="238">
        <f ref="F10:K10" si="36" t="shared">SUM(F6:F9)</f>
        <v>1072</v>
      </c>
      <c r="G10" s="202">
        <v>100</v>
      </c>
      <c r="H10" s="202">
        <v>100</v>
      </c>
      <c r="I10" s="202">
        <v>100</v>
      </c>
      <c r="J10" s="202">
        <v>100</v>
      </c>
      <c r="K10" s="202">
        <f si="36" t="shared"/>
        <v>100</v>
      </c>
    </row>
    <row r="13">
      <c r="E13" s="7"/>
      <c r="F13" s="7"/>
    </row>
    <row r="14">
      <c r="G14" s="239"/>
      <c r="H14" s="240"/>
    </row>
    <row r="15">
      <c r="A15" s="53"/>
      <c r="G15" s="239"/>
      <c r="H15" s="240"/>
    </row>
    <row r="16">
      <c r="G16" s="239"/>
      <c r="H16" s="240"/>
    </row>
    <row r="17">
      <c r="G17" s="239"/>
      <c r="H17" s="240"/>
    </row>
    <row r="18">
      <c r="G18" s="0"/>
      <c r="H18" s="0"/>
    </row>
    <row r="19">
      <c r="G19" s="0"/>
      <c r="H19" s="0"/>
    </row>
    <row r="20">
      <c r="S20" s="53"/>
      <c r="T20" s="53"/>
      <c r="U20" s="53"/>
      <c r="V20" s="53"/>
    </row>
    <row r="21">
      <c r="S21" s="53"/>
      <c r="T21" s="53"/>
      <c r="U21" s="53"/>
      <c r="V21" s="53"/>
    </row>
  </sheetData>
  <mergeCells count="4">
    <mergeCell ref="A1:J1"/>
    <mergeCell ref="G3:K3"/>
    <mergeCell ref="B3:E3"/>
    <mergeCell ref="A3:A5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B1"/>
    </sheetView>
  </sheetViews>
  <sheetFormatPr defaultColWidth="8.85546875" defaultRowHeight="15"/>
  <cols>
    <col customWidth="1" min="1" max="1" width="73.28515625"/>
    <col customWidth="1" min="2" max="2" width="16"/>
    <col customWidth="1" min="3" max="3" width="24"/>
    <col customWidth="1" min="4" max="4" width="21.85546875"/>
  </cols>
  <sheetData>
    <row ht="68.25" customHeight="1" r="1">
      <c r="A1" s="8" t="s">
        <v>442</v>
      </c>
      <c r="B1" s="8"/>
    </row>
    <row r="3">
      <c r="A3" s="164" t="s">
        <v>443</v>
      </c>
      <c r="B3" s="9" t="s">
        <v>430</v>
      </c>
    </row>
    <row r="4">
      <c r="A4" s="165"/>
      <c r="B4" s="11" t="s">
        <v>444</v>
      </c>
      <c r="D4" s="135"/>
    </row>
    <row r="5">
      <c r="A5" s="241" t="s">
        <v>445</v>
      </c>
      <c r="B5" s="42">
        <v>19.094766619519092</v>
      </c>
      <c r="C5" s="135"/>
      <c r="D5" s="135"/>
    </row>
    <row r="6">
      <c r="A6" s="241" t="s">
        <v>446</v>
      </c>
      <c r="B6" s="42">
        <v>17.538896746817539</v>
      </c>
      <c r="C6" s="135"/>
      <c r="D6" s="135"/>
    </row>
    <row r="7">
      <c r="A7" s="241" t="s">
        <v>447</v>
      </c>
      <c r="B7" s="42">
        <v>15.134370579915135</v>
      </c>
      <c r="C7" s="135"/>
      <c r="D7" s="135"/>
    </row>
    <row r="8">
      <c r="A8" s="241" t="s">
        <v>448</v>
      </c>
      <c r="B8" s="42">
        <v>7.2135785007072144</v>
      </c>
      <c r="C8" s="135"/>
      <c r="D8" s="135"/>
    </row>
    <row ht="25.5" r="9">
      <c r="A9" s="241" t="s">
        <v>449</v>
      </c>
      <c r="B9" s="42">
        <v>6.6478076379066486</v>
      </c>
      <c r="C9" s="135"/>
      <c r="D9" s="135"/>
    </row>
    <row r="10">
      <c r="A10" s="241" t="s">
        <v>450</v>
      </c>
      <c r="B10" s="42">
        <v>4.9504950495049505</v>
      </c>
      <c r="C10" s="135"/>
      <c r="D10" s="135"/>
    </row>
    <row r="11">
      <c r="A11" s="241" t="s">
        <v>451</v>
      </c>
      <c r="B11" s="42">
        <v>4.5261669024045261</v>
      </c>
      <c r="C11" s="135"/>
      <c r="D11" s="135"/>
    </row>
    <row r="12">
      <c r="A12" s="242" t="s">
        <v>452</v>
      </c>
      <c r="B12" s="42">
        <v>3.536067892503536</v>
      </c>
      <c r="C12" s="135"/>
      <c r="D12" s="135"/>
    </row>
    <row r="13">
      <c r="A13" s="241" t="s">
        <v>453</v>
      </c>
      <c r="B13" s="42">
        <v>2.2630834512022631</v>
      </c>
      <c r="C13" s="135"/>
      <c r="D13" s="135"/>
    </row>
    <row r="14">
      <c r="A14" s="241" t="s">
        <v>454</v>
      </c>
      <c r="B14" s="42">
        <v>1.9801980198019802</v>
      </c>
      <c r="C14" s="135"/>
      <c r="D14" s="135"/>
    </row>
    <row r="15">
      <c r="A15" s="241" t="s">
        <v>455</v>
      </c>
      <c r="B15" s="42">
        <v>1.6973125884016973</v>
      </c>
      <c r="C15" s="135"/>
      <c r="D15" s="135"/>
    </row>
    <row ht="25.5" r="16">
      <c r="A16" s="241" t="s">
        <v>456</v>
      </c>
      <c r="B16" s="42">
        <v>1.272984441301273</v>
      </c>
      <c r="C16" s="135"/>
      <c r="D16" s="135"/>
    </row>
    <row r="17">
      <c r="A17" s="241" t="s">
        <v>457</v>
      </c>
      <c r="B17" s="42">
        <v>1.272984441301273</v>
      </c>
      <c r="C17" s="135"/>
      <c r="D17" s="135"/>
    </row>
    <row r="18">
      <c r="A18" s="241" t="s">
        <v>458</v>
      </c>
      <c r="B18" s="42">
        <v>1.272984441301273</v>
      </c>
      <c r="C18" s="135"/>
      <c r="D18" s="135"/>
    </row>
    <row r="19">
      <c r="A19" s="241" t="s">
        <v>459</v>
      </c>
      <c r="B19" s="42">
        <v>0.99009900990099009</v>
      </c>
      <c r="C19" s="135"/>
      <c r="D19" s="135"/>
    </row>
    <row r="20">
      <c r="A20" s="241" t="s">
        <v>460</v>
      </c>
      <c r="B20" s="42">
        <v>0.84865629420084865</v>
      </c>
      <c r="C20" s="135"/>
      <c r="D20" s="135"/>
    </row>
    <row r="21">
      <c r="A21" s="241" t="s">
        <v>461</v>
      </c>
      <c r="B21" s="42">
        <v>0.70721357850070721</v>
      </c>
      <c r="C21" s="135"/>
      <c r="D21" s="135"/>
    </row>
    <row r="22">
      <c r="A22" s="241" t="s">
        <v>462</v>
      </c>
      <c r="B22" s="42">
        <v>0.70721357850070721</v>
      </c>
      <c r="C22" s="135"/>
      <c r="D22" s="135"/>
    </row>
    <row ht="25.5" r="23">
      <c r="A23" s="241" t="s">
        <v>463</v>
      </c>
      <c r="B23" s="42">
        <v>0.56577086280056577</v>
      </c>
      <c r="C23" s="135"/>
      <c r="D23" s="135"/>
    </row>
    <row r="24">
      <c r="A24" s="241" t="s">
        <v>464</v>
      </c>
      <c r="B24" s="42">
        <v>0.42432814710042432</v>
      </c>
      <c r="C24" s="135"/>
      <c r="D24" s="135"/>
    </row>
    <row r="25">
      <c r="A25" s="241" t="s">
        <v>465</v>
      </c>
      <c r="B25" s="42">
        <v>0.28288543140028288</v>
      </c>
      <c r="C25" s="135"/>
      <c r="D25" s="135"/>
    </row>
    <row r="26">
      <c r="A26" s="241" t="s">
        <v>466</v>
      </c>
      <c r="B26" s="42">
        <v>0.28288543140028288</v>
      </c>
      <c r="C26" s="135"/>
      <c r="D26" s="135"/>
    </row>
    <row r="27">
      <c r="A27" s="241" t="s">
        <v>467</v>
      </c>
      <c r="B27" s="42">
        <v>0.28288543140028288</v>
      </c>
      <c r="C27" s="135"/>
      <c r="D27" s="135"/>
    </row>
    <row r="28">
      <c r="A28" s="241" t="s">
        <v>468</v>
      </c>
      <c r="B28" s="42">
        <v>0.28288543140028288</v>
      </c>
      <c r="C28" s="135"/>
      <c r="D28" s="135"/>
    </row>
    <row r="29">
      <c r="A29" s="241" t="s">
        <v>469</v>
      </c>
      <c r="B29" s="42">
        <v>0.28288543140028288</v>
      </c>
      <c r="C29" s="135"/>
      <c r="D29" s="135"/>
    </row>
    <row r="30">
      <c r="A30" s="241" t="s">
        <v>470</v>
      </c>
      <c r="B30" s="42">
        <v>0.28288543140028288</v>
      </c>
      <c r="C30" s="135"/>
      <c r="D30" s="135"/>
    </row>
    <row r="31">
      <c r="A31" s="241" t="s">
        <v>471</v>
      </c>
      <c r="B31" s="42">
        <v>0.28288543140028288</v>
      </c>
      <c r="C31" s="135"/>
      <c r="D31" s="135"/>
    </row>
    <row r="32">
      <c r="A32" s="241" t="s">
        <v>472</v>
      </c>
      <c r="B32" s="42">
        <v>0.28288543140028288</v>
      </c>
      <c r="C32" s="135"/>
      <c r="D32" s="135"/>
    </row>
    <row r="33">
      <c r="A33" s="241" t="s">
        <v>473</v>
      </c>
      <c r="B33" s="42">
        <v>0.28288543140028288</v>
      </c>
      <c r="C33" s="135"/>
      <c r="D33" s="135"/>
    </row>
    <row r="34">
      <c r="A34" s="241" t="s">
        <v>474</v>
      </c>
      <c r="B34" s="42">
        <v>0.28288543140028288</v>
      </c>
      <c r="C34" s="135"/>
      <c r="D34" s="135"/>
    </row>
    <row r="35">
      <c r="A35" s="43"/>
      <c r="B35" s="44">
        <v>95.049504950495049</v>
      </c>
      <c r="C35" s="135"/>
    </row>
  </sheetData>
  <mergeCells count="2">
    <mergeCell ref="A1:B1"/>
    <mergeCell ref="A3:A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M2"/>
    </sheetView>
  </sheetViews>
  <sheetFormatPr defaultColWidth="8.85546875" defaultRowHeight="15"/>
  <cols>
    <col customWidth="1" min="1" max="1" width="11.7109375"/>
    <col customWidth="1" min="2" max="2" width="5.140625"/>
    <col customWidth="1" min="4" max="4" width="8.28515625"/>
    <col bestFit="1" customWidth="1" min="5" max="5" width="5.7109375"/>
    <col bestFit="1" customWidth="1" min="7" max="7" width="7.140625"/>
    <col bestFit="1" customWidth="1" min="8" max="8" width="5.7109375"/>
    <col customWidth="1" min="9" max="9" width="9"/>
    <col customWidth="1" min="10" max="10" width="5.7109375"/>
    <col bestFit="1" customWidth="1" min="11" max="11" width="8.42578125"/>
  </cols>
  <sheetData>
    <row r="1">
      <c r="A1" s="8" t="s">
        <v>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ht="25.5" customHeight="1" r="3">
      <c r="A3" s="23" t="s">
        <v>73</v>
      </c>
      <c r="B3" s="65" t="s">
        <v>74</v>
      </c>
      <c r="C3" s="65"/>
      <c r="D3" s="65"/>
      <c r="E3" s="66" t="s">
        <v>75</v>
      </c>
      <c r="F3" s="66"/>
      <c r="G3" s="66"/>
      <c r="H3" s="67" t="s">
        <v>76</v>
      </c>
      <c r="I3" s="67"/>
      <c r="J3" s="67"/>
      <c r="K3" s="65" t="s">
        <v>35</v>
      </c>
      <c r="L3" s="65"/>
      <c r="M3" s="65"/>
    </row>
    <row r="4">
      <c r="A4" s="26"/>
      <c r="B4" s="68" t="s">
        <v>77</v>
      </c>
      <c r="C4" s="69" t="s">
        <v>66</v>
      </c>
      <c r="D4" s="69"/>
      <c r="E4" s="70" t="s">
        <v>77</v>
      </c>
      <c r="F4" s="70" t="s">
        <v>66</v>
      </c>
      <c r="G4" s="70"/>
      <c r="H4" s="71" t="s">
        <v>77</v>
      </c>
      <c r="I4" s="72" t="s">
        <v>66</v>
      </c>
      <c r="J4" s="72"/>
      <c r="K4" s="68" t="s">
        <v>77</v>
      </c>
      <c r="L4" s="69" t="s">
        <v>66</v>
      </c>
      <c r="M4" s="69"/>
    </row>
    <row r="5">
      <c r="A5" s="31"/>
      <c r="B5" s="73"/>
      <c r="C5" s="74" t="s">
        <v>78</v>
      </c>
      <c r="D5" s="74" t="s">
        <v>79</v>
      </c>
      <c r="E5" s="70"/>
      <c r="F5" s="75" t="s">
        <v>78</v>
      </c>
      <c r="G5" s="75" t="s">
        <v>79</v>
      </c>
      <c r="H5" s="76"/>
      <c r="I5" s="77" t="s">
        <v>78</v>
      </c>
      <c r="J5" s="77" t="s">
        <v>79</v>
      </c>
      <c r="K5" s="73"/>
      <c r="L5" s="74" t="s">
        <v>78</v>
      </c>
      <c r="M5" s="74" t="s">
        <v>79</v>
      </c>
    </row>
    <row r="6">
      <c r="A6" s="15" t="s">
        <v>80</v>
      </c>
      <c r="B6" s="78">
        <v>98</v>
      </c>
      <c r="C6" s="16">
        <v>26948</v>
      </c>
      <c r="D6" s="79">
        <f ref="D6:D10" si="3" t="shared">C6/$C$11*100</f>
        <v>7.6777991144945945</v>
      </c>
      <c r="E6" s="80"/>
      <c r="F6" s="80"/>
      <c r="G6" s="81">
        <f ref="G6:G11" si="4" t="shared">F6/$F$11*100</f>
        <v>0</v>
      </c>
      <c r="H6" s="82">
        <v>5</v>
      </c>
      <c r="I6" s="82">
        <v>292</v>
      </c>
      <c r="J6" s="82">
        <v>100</v>
      </c>
      <c r="K6" s="16">
        <f ref="K6:K11" si="5" t="shared">SUM(B6,E6,H6)</f>
        <v>103</v>
      </c>
      <c r="L6" s="16">
        <v>27240</v>
      </c>
      <c r="M6" s="79">
        <f ref="M6:M11" si="6" t="shared">L6/$L$11*100</f>
        <v>6.8577125349619976</v>
      </c>
    </row>
    <row ht="17.25" r="7">
      <c r="A7" s="15" t="s">
        <v>81</v>
      </c>
      <c r="B7" s="78">
        <v>104</v>
      </c>
      <c r="C7" s="16">
        <v>65328</v>
      </c>
      <c r="D7" s="79">
        <f si="3" t="shared"/>
        <v>18.612708199187434</v>
      </c>
      <c r="E7" s="80">
        <v>11</v>
      </c>
      <c r="F7" s="80">
        <v>6982</v>
      </c>
      <c r="G7" s="81">
        <f si="4" t="shared"/>
        <v>15.198415289840876</v>
      </c>
      <c r="H7" s="82"/>
      <c r="I7" s="82"/>
      <c r="J7" s="83"/>
      <c r="K7" s="16">
        <f si="5" t="shared"/>
        <v>115</v>
      </c>
      <c r="L7" s="16">
        <v>72310</v>
      </c>
      <c r="M7" s="79">
        <f si="6" t="shared"/>
        <v>18.204155411273941</v>
      </c>
    </row>
    <row ht="17.25" r="8">
      <c r="A8" s="15" t="s">
        <v>82</v>
      </c>
      <c r="B8" s="78">
        <v>46</v>
      </c>
      <c r="C8" s="16">
        <v>40688</v>
      </c>
      <c r="D8" s="79">
        <f si="3" t="shared"/>
        <v>11.592485170348676</v>
      </c>
      <c r="E8" s="84">
        <v>9</v>
      </c>
      <c r="F8" s="84">
        <v>8153</v>
      </c>
      <c r="G8" s="81">
        <f si="4" t="shared"/>
        <v>17.747447702387952</v>
      </c>
      <c r="H8" s="82"/>
      <c r="I8" s="82"/>
      <c r="J8" s="83"/>
      <c r="K8" s="16">
        <f si="5" t="shared"/>
        <v>55</v>
      </c>
      <c r="L8" s="16">
        <v>48841</v>
      </c>
      <c r="M8" s="79">
        <f si="6" t="shared"/>
        <v>12.295798014687186</v>
      </c>
    </row>
    <row ht="17.25" r="9">
      <c r="A9" s="15" t="s">
        <v>83</v>
      </c>
      <c r="B9" s="78">
        <v>109</v>
      </c>
      <c r="C9" s="16">
        <v>161030</v>
      </c>
      <c r="D9" s="79">
        <f si="3" t="shared"/>
        <v>45.879322821992901</v>
      </c>
      <c r="E9" s="80">
        <v>18</v>
      </c>
      <c r="F9" s="80">
        <v>23908</v>
      </c>
      <c r="G9" s="81">
        <f si="4" t="shared"/>
        <v>52.042926489475171</v>
      </c>
      <c r="H9" s="82"/>
      <c r="I9" s="82"/>
      <c r="J9" s="83"/>
      <c r="K9" s="16">
        <f si="5" t="shared"/>
        <v>127</v>
      </c>
      <c r="L9" s="16">
        <v>184938</v>
      </c>
      <c r="M9" s="79">
        <f si="6" t="shared"/>
        <v>46.558430278663806</v>
      </c>
    </row>
    <row ht="17.25" r="10">
      <c r="A10" s="15" t="s">
        <v>84</v>
      </c>
      <c r="B10" s="78">
        <v>17</v>
      </c>
      <c r="C10" s="16">
        <v>56992</v>
      </c>
      <c r="D10" s="79">
        <f si="3" t="shared"/>
        <v>16.237684693976398</v>
      </c>
      <c r="E10" s="80">
        <v>2</v>
      </c>
      <c r="F10" s="80">
        <v>6896</v>
      </c>
      <c r="G10" s="81">
        <f si="4" t="shared"/>
        <v>15.011210518296</v>
      </c>
      <c r="H10" s="83"/>
      <c r="I10" s="83"/>
      <c r="J10" s="83"/>
      <c r="K10" s="16">
        <f si="5" t="shared"/>
        <v>19</v>
      </c>
      <c r="L10" s="16">
        <v>63888</v>
      </c>
      <c r="M10" s="79">
        <f si="6" t="shared"/>
        <v>16.083903760413072</v>
      </c>
    </row>
    <row r="11">
      <c r="A11" s="19" t="s">
        <v>35</v>
      </c>
      <c r="B11" s="85">
        <v>374</v>
      </c>
      <c r="C11" s="20">
        <v>350986</v>
      </c>
      <c r="D11" s="86">
        <f>C11/$C$11*100</f>
        <v>100</v>
      </c>
      <c r="E11" s="87">
        <v>40</v>
      </c>
      <c r="F11" s="87">
        <v>45939</v>
      </c>
      <c r="G11" s="86">
        <f si="4" t="shared"/>
        <v>100</v>
      </c>
      <c r="H11" s="88">
        <v>5</v>
      </c>
      <c r="I11" s="88">
        <v>292</v>
      </c>
      <c r="J11" s="88">
        <v>100</v>
      </c>
      <c r="K11" s="87">
        <f si="5" t="shared"/>
        <v>419</v>
      </c>
      <c r="L11" s="20">
        <v>397217</v>
      </c>
      <c r="M11" s="86">
        <f si="6" t="shared"/>
        <v>100</v>
      </c>
    </row>
    <row r="13">
      <c r="B13" s="7"/>
      <c r="K13" s="89"/>
      <c r="L13" s="90"/>
      <c r="M13" s="22"/>
    </row>
  </sheetData>
  <mergeCells count="13">
    <mergeCell ref="A1:M2"/>
    <mergeCell ref="B3:D3"/>
    <mergeCell ref="E3:G3"/>
    <mergeCell ref="H3:J3"/>
    <mergeCell ref="K3:M3"/>
    <mergeCell ref="A3:A5"/>
    <mergeCell ref="L4:M4"/>
    <mergeCell ref="C4:D4"/>
    <mergeCell ref="F4:G4"/>
    <mergeCell ref="I4:J4"/>
    <mergeCell ref="B4:B5"/>
    <mergeCell ref="H4:H5"/>
    <mergeCell ref="K4:K5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C1"/>
    </sheetView>
  </sheetViews>
  <sheetFormatPr defaultColWidth="8.85546875" defaultRowHeight="15"/>
  <cols>
    <col customWidth="1" min="1" max="1" width="65"/>
  </cols>
  <sheetData>
    <row ht="47.25" customHeight="1" r="1">
      <c r="A1" s="8" t="s">
        <v>475</v>
      </c>
      <c r="B1" s="8"/>
      <c r="C1" s="8"/>
    </row>
    <row ht="15" customHeight="1" r="2"/>
    <row ht="16.5" customHeight="1" r="3">
      <c r="A3" s="243" t="s">
        <v>476</v>
      </c>
      <c r="B3" s="219" t="s">
        <v>477</v>
      </c>
      <c r="C3" s="219"/>
    </row>
    <row r="4">
      <c r="A4" s="244"/>
      <c r="B4" s="245" t="s">
        <v>478</v>
      </c>
      <c r="C4" s="245" t="s">
        <v>79</v>
      </c>
    </row>
    <row r="5">
      <c r="A5" s="246" t="s">
        <v>479</v>
      </c>
      <c r="B5" s="247">
        <v>931</v>
      </c>
      <c r="C5" s="248">
        <v>19.867690994451557</v>
      </c>
    </row>
    <row r="6">
      <c r="A6" s="246" t="s">
        <v>470</v>
      </c>
      <c r="B6" s="247">
        <v>532</v>
      </c>
      <c r="C6" s="248">
        <v>11.352966282543747</v>
      </c>
    </row>
    <row r="7">
      <c r="A7" s="246" t="s">
        <v>480</v>
      </c>
      <c r="B7" s="247">
        <v>488</v>
      </c>
      <c r="C7" s="248">
        <v>10.413999146393513</v>
      </c>
    </row>
    <row r="8">
      <c r="A8" s="246" t="s">
        <v>481</v>
      </c>
      <c r="B8" s="247">
        <v>369</v>
      </c>
      <c r="C8" s="248">
        <v>7.8745198463508315</v>
      </c>
    </row>
    <row r="9">
      <c r="A9" s="246" t="s">
        <v>472</v>
      </c>
      <c r="B9" s="247">
        <v>333</v>
      </c>
      <c r="C9" s="248">
        <v>7.1062740076824591</v>
      </c>
    </row>
    <row ht="15" customHeight="1" r="10">
      <c r="A10" s="246" t="s">
        <v>482</v>
      </c>
      <c r="B10" s="247">
        <v>331</v>
      </c>
      <c r="C10" s="248">
        <v>7.0635936833119928</v>
      </c>
    </row>
    <row r="11">
      <c r="A11" s="246" t="s">
        <v>483</v>
      </c>
      <c r="B11" s="247">
        <v>300</v>
      </c>
      <c r="C11" s="248">
        <v>6.4020486555697822</v>
      </c>
    </row>
    <row r="12">
      <c r="A12" s="246" t="s">
        <v>484</v>
      </c>
      <c r="B12" s="247">
        <v>297</v>
      </c>
      <c r="C12" s="248">
        <v>6.3380281690140841</v>
      </c>
    </row>
    <row r="13">
      <c r="A13" s="246" t="s">
        <v>485</v>
      </c>
      <c r="B13" s="247">
        <v>186</v>
      </c>
      <c r="C13" s="248">
        <v>3.9692701664532648</v>
      </c>
    </row>
    <row r="14">
      <c r="A14" s="246" t="s">
        <v>459</v>
      </c>
      <c r="B14" s="247">
        <v>134</v>
      </c>
      <c r="C14" s="248">
        <v>2.8595817328211695</v>
      </c>
    </row>
    <row r="15">
      <c r="A15" s="246" t="s">
        <v>471</v>
      </c>
      <c r="B15" s="247">
        <v>104</v>
      </c>
      <c r="C15" s="248">
        <v>2.2193768672641911</v>
      </c>
    </row>
    <row r="16">
      <c r="A16" s="246" t="s">
        <v>486</v>
      </c>
      <c r="B16" s="247">
        <v>89</v>
      </c>
      <c r="C16" s="248">
        <v>1.899274434485702</v>
      </c>
    </row>
    <row r="17">
      <c r="A17" s="246" t="s">
        <v>487</v>
      </c>
      <c r="B17" s="247">
        <v>85</v>
      </c>
      <c r="C17" s="248">
        <v>1.8139137857447716</v>
      </c>
    </row>
    <row r="18">
      <c r="A18" s="246" t="s">
        <v>488</v>
      </c>
      <c r="B18" s="247">
        <v>74</v>
      </c>
      <c r="C18" s="248">
        <v>1.5791720017072131</v>
      </c>
    </row>
    <row r="19">
      <c r="A19" s="246" t="s">
        <v>489</v>
      </c>
      <c r="B19" s="247">
        <v>66</v>
      </c>
      <c r="C19" s="248">
        <v>1.4084507042253522</v>
      </c>
    </row>
    <row r="20">
      <c r="A20" s="246" t="s">
        <v>490</v>
      </c>
      <c r="B20" s="247">
        <v>63</v>
      </c>
      <c r="C20" s="248">
        <v>1.3444302176696543</v>
      </c>
    </row>
    <row r="21">
      <c r="A21" s="246" t="s">
        <v>491</v>
      </c>
      <c r="B21" s="247">
        <v>46</v>
      </c>
      <c r="C21" s="248">
        <v>0.98164746052069995</v>
      </c>
    </row>
    <row r="22">
      <c r="A22" s="246" t="s">
        <v>465</v>
      </c>
      <c r="B22" s="247">
        <v>37</v>
      </c>
      <c r="C22" s="248">
        <v>0.78958600085360653</v>
      </c>
    </row>
    <row r="23">
      <c r="A23" s="246" t="s">
        <v>492</v>
      </c>
      <c r="B23" s="247">
        <v>36</v>
      </c>
      <c r="C23" s="248">
        <v>0.76824583866837381</v>
      </c>
    </row>
    <row r="24">
      <c r="A24" s="246" t="s">
        <v>493</v>
      </c>
      <c r="B24" s="247">
        <v>25</v>
      </c>
      <c r="C24" s="248">
        <v>0.53350405463081518</v>
      </c>
    </row>
    <row r="25">
      <c r="A25" s="246" t="s">
        <v>463</v>
      </c>
      <c r="B25" s="247">
        <v>14</v>
      </c>
      <c r="C25" s="248">
        <v>0.2987622705932565</v>
      </c>
    </row>
    <row r="26">
      <c r="A26" s="246" t="s">
        <v>494</v>
      </c>
      <c r="B26" s="247">
        <v>13</v>
      </c>
      <c r="C26" s="248">
        <v>0.2987622705932565</v>
      </c>
    </row>
    <row r="27">
      <c r="A27" s="246" t="s">
        <v>495</v>
      </c>
      <c r="B27" s="247">
        <v>12</v>
      </c>
      <c r="C27" s="248">
        <v>0.27742210840802389</v>
      </c>
    </row>
    <row r="28">
      <c r="A28" s="246" t="s">
        <v>496</v>
      </c>
      <c r="B28" s="247">
        <v>9</v>
      </c>
      <c r="C28" s="248">
        <v>0.25608194622279129</v>
      </c>
    </row>
    <row r="29">
      <c r="A29" s="246" t="s">
        <v>497</v>
      </c>
      <c r="B29" s="247">
        <v>9</v>
      </c>
      <c r="C29" s="248">
        <v>0.19206145966709345</v>
      </c>
    </row>
    <row r="30">
      <c r="A30" s="246" t="s">
        <v>498</v>
      </c>
      <c r="B30" s="247">
        <v>7</v>
      </c>
      <c r="C30" s="248">
        <v>0.19206145966709345</v>
      </c>
    </row>
    <row r="31">
      <c r="A31" s="246" t="s">
        <v>499</v>
      </c>
      <c r="B31" s="247">
        <v>6</v>
      </c>
      <c r="C31" s="248">
        <v>0.14938113529662825</v>
      </c>
    </row>
    <row r="32">
      <c r="A32" s="246" t="s">
        <v>500</v>
      </c>
      <c r="B32" s="247">
        <v>4</v>
      </c>
      <c r="C32" s="248">
        <v>0.12804097311139565</v>
      </c>
    </row>
    <row r="33">
      <c r="A33" s="246" t="s">
        <v>446</v>
      </c>
      <c r="B33" s="247">
        <v>4</v>
      </c>
      <c r="C33" s="248">
        <v>0.085360648740930439</v>
      </c>
    </row>
    <row r="34">
      <c r="A34" s="246" t="s">
        <v>501</v>
      </c>
      <c r="B34" s="247">
        <v>3</v>
      </c>
      <c r="C34" s="248">
        <v>0.085360648740930439</v>
      </c>
    </row>
    <row r="35">
      <c r="A35" s="249" t="s">
        <v>502</v>
      </c>
      <c r="B35" s="250">
        <v>4607</v>
      </c>
      <c r="C35" s="251">
        <v>98.299999999999997</v>
      </c>
    </row>
    <row r="36">
      <c r="A36" s="249" t="s">
        <v>503</v>
      </c>
      <c r="B36" s="250">
        <v>176</v>
      </c>
      <c r="C36" s="251">
        <v>3.7999999999999998</v>
      </c>
    </row>
    <row r="37">
      <c r="A37" s="252" t="s">
        <v>504</v>
      </c>
      <c r="B37" s="253">
        <v>5001</v>
      </c>
      <c r="C37" s="4" t="s">
        <v>505</v>
      </c>
    </row>
    <row r="39">
      <c r="B39" s="7"/>
      <c r="C39" s="7"/>
    </row>
    <row r="40">
      <c r="B40" s="7"/>
      <c r="C40" s="105"/>
    </row>
  </sheetData>
  <mergeCells count="3">
    <mergeCell ref="A1:C1"/>
    <mergeCell ref="A3:A4"/>
    <mergeCell ref="B3:C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H1"/>
    </sheetView>
  </sheetViews>
  <sheetFormatPr defaultColWidth="8.85546875" defaultRowHeight="15"/>
  <cols>
    <col customWidth="1" min="1" max="1" width="19.140625"/>
    <col bestFit="1" customWidth="1" min="2" max="4" width="9.42578125"/>
    <col bestFit="1" customWidth="1" min="5" max="5" width="9.28515625"/>
    <col bestFit="1" customWidth="1" min="6" max="7" width="9.42578125"/>
  </cols>
  <sheetData>
    <row ht="30.75" customHeight="1" r="1">
      <c r="A1" s="8" t="s">
        <v>506</v>
      </c>
      <c r="B1" s="8"/>
      <c r="C1" s="8"/>
      <c r="D1" s="8"/>
      <c r="E1" s="8"/>
      <c r="F1" s="8"/>
      <c r="G1" s="8"/>
      <c r="H1" s="8"/>
    </row>
    <row ht="15" customHeight="1" r="2"/>
    <row r="3">
      <c r="A3" s="164" t="s">
        <v>9</v>
      </c>
      <c r="B3" s="24" t="s">
        <v>507</v>
      </c>
      <c r="C3" s="24"/>
      <c r="D3" s="24"/>
      <c r="E3" s="24"/>
      <c r="F3" s="24"/>
      <c r="G3" s="24"/>
      <c r="H3" s="9" t="s">
        <v>508</v>
      </c>
    </row>
    <row ht="96" r="4">
      <c r="A4" s="165"/>
      <c r="B4" s="254" t="s">
        <v>509</v>
      </c>
      <c r="C4" s="254" t="s">
        <v>510</v>
      </c>
      <c r="D4" s="254" t="s">
        <v>511</v>
      </c>
      <c r="E4" s="254" t="s">
        <v>512</v>
      </c>
      <c r="F4" s="254" t="s">
        <v>513</v>
      </c>
      <c r="G4" s="254" t="s">
        <v>514</v>
      </c>
      <c r="H4" s="11"/>
    </row>
    <row r="5">
      <c r="A5" s="15" t="s">
        <v>14</v>
      </c>
      <c r="B5" s="17">
        <v>52.195121951219512</v>
      </c>
      <c r="C5" s="17">
        <v>28.878048780487802</v>
      </c>
      <c r="D5" s="17">
        <v>3.024390243902439</v>
      </c>
      <c r="E5" s="17">
        <v>0.58536585365853655</v>
      </c>
      <c r="F5" s="17">
        <v>5.5609756097560981</v>
      </c>
      <c r="G5" s="17">
        <v>9.7560975609756095</v>
      </c>
      <c r="H5" s="15">
        <v>1025</v>
      </c>
      <c r="I5" s="135"/>
    </row>
    <row r="6">
      <c r="A6" s="15" t="s">
        <v>15</v>
      </c>
      <c r="B6" s="17">
        <v>68.75</v>
      </c>
      <c r="C6" s="17">
        <v>12.5</v>
      </c>
      <c r="D6" s="17">
        <v>3.125</v>
      </c>
      <c r="E6" s="17">
        <v>0</v>
      </c>
      <c r="F6" s="17">
        <v>3.125</v>
      </c>
      <c r="G6" s="17">
        <v>12.5</v>
      </c>
      <c r="H6" s="15">
        <v>32</v>
      </c>
      <c r="I6" s="135"/>
    </row>
    <row r="7">
      <c r="A7" s="15" t="s">
        <v>16</v>
      </c>
      <c r="B7" s="17">
        <v>45.509407170749022</v>
      </c>
      <c r="C7" s="17">
        <v>33.439829605963787</v>
      </c>
      <c r="D7" s="17">
        <v>2.5204117855875046</v>
      </c>
      <c r="E7" s="17">
        <v>0.39048633297834578</v>
      </c>
      <c r="F7" s="17">
        <v>5.2893148739794107</v>
      </c>
      <c r="G7" s="17">
        <v>12.850550230741925</v>
      </c>
      <c r="H7" s="180">
        <v>2817</v>
      </c>
      <c r="I7" s="135"/>
    </row>
    <row r="8">
      <c r="A8" s="15" t="s">
        <v>17</v>
      </c>
      <c r="B8" s="17">
        <v>40.136054421768705</v>
      </c>
      <c r="C8" s="17">
        <v>36.054421768707485</v>
      </c>
      <c r="D8" s="17">
        <v>4.7619047619047619</v>
      </c>
      <c r="E8" s="17">
        <v>0</v>
      </c>
      <c r="F8" s="17">
        <v>9.5238095238095237</v>
      </c>
      <c r="G8" s="17">
        <v>9.5238095238095237</v>
      </c>
      <c r="H8" s="15">
        <v>147</v>
      </c>
      <c r="I8" s="135"/>
    </row>
    <row r="9">
      <c r="A9" s="15" t="s">
        <v>18</v>
      </c>
      <c r="B9" s="17">
        <v>45.736434108527128</v>
      </c>
      <c r="C9" s="17">
        <v>40.310077519379846</v>
      </c>
      <c r="D9" s="17">
        <v>2.3255813953488373</v>
      </c>
      <c r="E9" s="17">
        <v>0</v>
      </c>
      <c r="F9" s="17">
        <v>10.077519379844961</v>
      </c>
      <c r="G9" s="17">
        <v>1.5503875968992249</v>
      </c>
      <c r="H9" s="15">
        <v>129</v>
      </c>
      <c r="I9" s="135"/>
    </row>
    <row r="10">
      <c r="A10" s="15" t="s">
        <v>19</v>
      </c>
      <c r="B10" s="17">
        <v>50.893796004206102</v>
      </c>
      <c r="C10" s="17">
        <v>34.490010515247107</v>
      </c>
      <c r="D10" s="17">
        <v>3.0494216614090432</v>
      </c>
      <c r="E10" s="17">
        <v>0</v>
      </c>
      <c r="F10" s="17">
        <v>5.6782334384858046</v>
      </c>
      <c r="G10" s="17">
        <v>5.8885383806519451</v>
      </c>
      <c r="H10" s="15">
        <v>951</v>
      </c>
      <c r="I10" s="135"/>
    </row>
    <row r="11">
      <c r="A11" s="15" t="s">
        <v>20</v>
      </c>
      <c r="B11" s="17">
        <v>40.637450199203187</v>
      </c>
      <c r="C11" s="17">
        <v>43.027888446215137</v>
      </c>
      <c r="D11" s="17">
        <v>3.9840637450199203</v>
      </c>
      <c r="E11" s="17">
        <v>0</v>
      </c>
      <c r="F11" s="17">
        <v>8.7649402390438258</v>
      </c>
      <c r="G11" s="17">
        <v>3.5856573705179287</v>
      </c>
      <c r="H11" s="15">
        <v>251</v>
      </c>
      <c r="I11" s="135"/>
    </row>
    <row r="12">
      <c r="A12" s="15" t="s">
        <v>21</v>
      </c>
      <c r="B12" s="17">
        <v>47.2027972027972</v>
      </c>
      <c r="C12" s="17">
        <v>31.11888111888112</v>
      </c>
      <c r="D12" s="17">
        <v>2.7972027972027971</v>
      </c>
      <c r="E12" s="17">
        <v>1.048951048951049</v>
      </c>
      <c r="F12" s="17">
        <v>4.5454545454545459</v>
      </c>
      <c r="G12" s="17">
        <v>13.286713286713287</v>
      </c>
      <c r="H12" s="15">
        <v>286</v>
      </c>
      <c r="I12" s="135"/>
    </row>
    <row r="13">
      <c r="A13" s="15" t="s">
        <v>22</v>
      </c>
      <c r="B13" s="17">
        <v>55.518018018018026</v>
      </c>
      <c r="C13" s="17">
        <v>31.756756756756754</v>
      </c>
      <c r="D13" s="17">
        <v>1.3513513513513513</v>
      </c>
      <c r="E13" s="17">
        <v>0.33783783783783783</v>
      </c>
      <c r="F13" s="17">
        <v>5.7432432432432439</v>
      </c>
      <c r="G13" s="17">
        <v>5.2927927927927927</v>
      </c>
      <c r="H13" s="15">
        <v>888</v>
      </c>
      <c r="I13" s="135"/>
    </row>
    <row r="14">
      <c r="A14" s="15" t="s">
        <v>23</v>
      </c>
      <c r="B14" s="17">
        <v>35.043804755944933</v>
      </c>
      <c r="C14" s="17">
        <v>52.315394242803507</v>
      </c>
      <c r="D14" s="17">
        <v>4.7559449311639552</v>
      </c>
      <c r="E14" s="17">
        <v>0.12515644555694619</v>
      </c>
      <c r="F14" s="17">
        <v>3.3792240300375469</v>
      </c>
      <c r="G14" s="17">
        <v>4.3804755944931166</v>
      </c>
      <c r="H14" s="15">
        <v>799</v>
      </c>
      <c r="I14" s="135"/>
    </row>
    <row r="15">
      <c r="A15" s="15" t="s">
        <v>24</v>
      </c>
      <c r="B15" s="17">
        <v>43.75</v>
      </c>
      <c r="C15" s="17">
        <v>39.583333333333329</v>
      </c>
      <c r="D15" s="17">
        <v>2.083333333333333</v>
      </c>
      <c r="E15" s="17">
        <v>1.0416666666666665</v>
      </c>
      <c r="F15" s="17">
        <v>10.416666666666668</v>
      </c>
      <c r="G15" s="17">
        <v>3.125</v>
      </c>
      <c r="H15" s="15">
        <v>96</v>
      </c>
      <c r="I15" s="135"/>
    </row>
    <row r="16">
      <c r="A16" s="15" t="s">
        <v>25</v>
      </c>
      <c r="B16" s="17">
        <v>56.25</v>
      </c>
      <c r="C16" s="17">
        <v>33.333333333333329</v>
      </c>
      <c r="D16" s="17">
        <v>4.1666666666666661</v>
      </c>
      <c r="E16" s="17">
        <v>0.34722222222222221</v>
      </c>
      <c r="F16" s="17">
        <v>4.5138888888888884</v>
      </c>
      <c r="G16" s="17">
        <v>1.3888888888888888</v>
      </c>
      <c r="H16" s="15">
        <v>288</v>
      </c>
      <c r="I16" s="135"/>
    </row>
    <row r="17">
      <c r="A17" s="15" t="s">
        <v>26</v>
      </c>
      <c r="B17" s="17">
        <v>17.590081363812477</v>
      </c>
      <c r="C17" s="17">
        <v>16.040294459511816</v>
      </c>
      <c r="D17" s="17">
        <v>54.784967067028276</v>
      </c>
      <c r="E17" s="17">
        <v>0.19372336303758234</v>
      </c>
      <c r="F17" s="17">
        <v>3.7969779155366137</v>
      </c>
      <c r="G17" s="17">
        <v>7.5939558310732274</v>
      </c>
      <c r="H17" s="15">
        <v>2581</v>
      </c>
      <c r="I17" s="135"/>
    </row>
    <row r="18">
      <c r="A18" s="15" t="s">
        <v>27</v>
      </c>
      <c r="B18" s="17">
        <v>41.818181818181813</v>
      </c>
      <c r="C18" s="17">
        <v>42.424242424242422</v>
      </c>
      <c r="D18" s="17">
        <v>0.60606060606060608</v>
      </c>
      <c r="E18" s="17">
        <v>1.8181818181818181</v>
      </c>
      <c r="F18" s="17">
        <v>7.2727272727272725</v>
      </c>
      <c r="G18" s="17">
        <v>6.0606060606060606</v>
      </c>
      <c r="H18" s="15">
        <v>165</v>
      </c>
      <c r="I18" s="135"/>
    </row>
    <row r="19">
      <c r="A19" s="15" t="s">
        <v>28</v>
      </c>
      <c r="B19" s="17">
        <v>44.827586206896555</v>
      </c>
      <c r="C19" s="17">
        <v>27.586206896551722</v>
      </c>
      <c r="D19" s="17">
        <v>20.689655172413794</v>
      </c>
      <c r="E19" s="17">
        <v>0</v>
      </c>
      <c r="F19" s="17">
        <v>3.4482758620689653</v>
      </c>
      <c r="G19" s="17">
        <v>3.4482758620689653</v>
      </c>
      <c r="H19" s="15">
        <v>29</v>
      </c>
      <c r="I19" s="135"/>
    </row>
    <row r="20">
      <c r="A20" s="15" t="s">
        <v>29</v>
      </c>
      <c r="B20" s="17">
        <v>37.511870845204179</v>
      </c>
      <c r="C20" s="17">
        <v>22.981956315289647</v>
      </c>
      <c r="D20" s="17">
        <v>7.5973409306742639</v>
      </c>
      <c r="E20" s="17">
        <v>0.66476733143399813</v>
      </c>
      <c r="F20" s="17">
        <v>3.7037037037037033</v>
      </c>
      <c r="G20" s="17">
        <v>27.540360873694208</v>
      </c>
      <c r="H20" s="78">
        <v>1053</v>
      </c>
      <c r="I20" s="135"/>
    </row>
    <row r="21">
      <c r="A21" s="15" t="s">
        <v>30</v>
      </c>
      <c r="B21" s="17">
        <v>46.786632390745503</v>
      </c>
      <c r="C21" s="17">
        <v>42.159383033419026</v>
      </c>
      <c r="D21" s="17">
        <v>2.5706940874035991</v>
      </c>
      <c r="E21" s="17">
        <v>1.7994858611825193</v>
      </c>
      <c r="F21" s="17">
        <v>3.5989717223650386</v>
      </c>
      <c r="G21" s="17">
        <v>3.0848329048843186</v>
      </c>
      <c r="H21" s="78">
        <v>389</v>
      </c>
      <c r="I21" s="135"/>
    </row>
    <row r="22">
      <c r="A22" s="15" t="s">
        <v>31</v>
      </c>
      <c r="B22" s="17">
        <v>68.493150684931507</v>
      </c>
      <c r="C22" s="17">
        <v>17.80821917808219</v>
      </c>
      <c r="D22" s="17">
        <v>1.3698630136986301</v>
      </c>
      <c r="E22" s="17">
        <v>0</v>
      </c>
      <c r="F22" s="17">
        <v>6.8493150684931505</v>
      </c>
      <c r="G22" s="17">
        <v>5.4794520547945202</v>
      </c>
      <c r="H22" s="78">
        <v>73</v>
      </c>
      <c r="I22" s="135"/>
    </row>
    <row r="23">
      <c r="A23" s="15" t="s">
        <v>32</v>
      </c>
      <c r="B23" s="17">
        <v>59.230769230769234</v>
      </c>
      <c r="C23" s="17">
        <v>26.923076923076923</v>
      </c>
      <c r="D23" s="17">
        <v>1.5384615384615385</v>
      </c>
      <c r="E23" s="17">
        <v>1.5384615384615385</v>
      </c>
      <c r="F23" s="17">
        <v>6.9230769230769234</v>
      </c>
      <c r="G23" s="17">
        <v>3.8461538461538463</v>
      </c>
      <c r="H23" s="78">
        <v>130</v>
      </c>
      <c r="I23" s="135"/>
    </row>
    <row r="24">
      <c r="A24" s="15" t="s">
        <v>33</v>
      </c>
      <c r="B24" s="17">
        <v>34.968354430379748</v>
      </c>
      <c r="C24" s="17">
        <v>46.835443037974684</v>
      </c>
      <c r="D24" s="17">
        <v>3.9556962025316458</v>
      </c>
      <c r="E24" s="17">
        <v>0.79113924050632911</v>
      </c>
      <c r="F24" s="17">
        <v>3.3227848101265818</v>
      </c>
      <c r="G24" s="17">
        <v>10.126582278481013</v>
      </c>
      <c r="H24" s="78">
        <v>632</v>
      </c>
      <c r="I24" s="135"/>
    </row>
    <row r="25">
      <c r="A25" s="15" t="s">
        <v>34</v>
      </c>
      <c r="B25" s="17">
        <v>78.431372549019613</v>
      </c>
      <c r="C25" s="17">
        <v>7.8431372549019605</v>
      </c>
      <c r="D25" s="17">
        <v>2.9411764705882351</v>
      </c>
      <c r="E25" s="17">
        <v>0</v>
      </c>
      <c r="F25" s="17">
        <v>1.9607843137254901</v>
      </c>
      <c r="G25" s="17">
        <v>8.8235294117647065</v>
      </c>
      <c r="H25" s="78">
        <v>102</v>
      </c>
      <c r="I25" s="135"/>
    </row>
    <row r="26">
      <c r="A26" s="19" t="s">
        <v>55</v>
      </c>
      <c r="B26" s="21">
        <v>40.3949311980098</v>
      </c>
      <c r="C26" s="21">
        <v>30.754878333203763</v>
      </c>
      <c r="D26" s="21">
        <v>13.729301096167301</v>
      </c>
      <c r="E26" s="21">
        <v>0.42758298997123534</v>
      </c>
      <c r="F26" s="21">
        <v>4.8588976133094919</v>
      </c>
      <c r="G26" s="21">
        <v>9.8344087693384132</v>
      </c>
      <c r="H26" s="20">
        <v>12863</v>
      </c>
      <c r="I26" s="135"/>
    </row>
    <row r="28">
      <c r="H28" s="7"/>
    </row>
    <row r="31">
      <c r="D31" s="255"/>
    </row>
  </sheetData>
  <mergeCells count="4">
    <mergeCell ref="A1:H1"/>
    <mergeCell ref="A3:A4"/>
    <mergeCell ref="H3:H4"/>
    <mergeCell ref="B3:G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H1"/>
    </sheetView>
  </sheetViews>
  <sheetFormatPr defaultColWidth="8.85546875" defaultRowHeight="15"/>
  <cols>
    <col bestFit="1" customWidth="1" min="1" max="1" width="27"/>
    <col bestFit="1" customWidth="1" min="2" max="2" width="57.28515625"/>
    <col customWidth="1" min="11" max="11" width="31"/>
    <col customWidth="1" min="12" max="12" width="9.28515625"/>
  </cols>
  <sheetData>
    <row ht="37.5" customHeight="1" r="1">
      <c r="A1" s="8" t="s">
        <v>515</v>
      </c>
      <c r="B1" s="8"/>
      <c r="C1" s="8"/>
      <c r="D1" s="8"/>
      <c r="E1" s="8"/>
      <c r="F1" s="8"/>
      <c r="G1" s="8"/>
      <c r="H1" s="8"/>
    </row>
    <row r="3">
      <c r="A3" s="9"/>
      <c r="B3" s="9" t="s">
        <v>516</v>
      </c>
      <c r="C3" s="65"/>
      <c r="D3" s="65"/>
      <c r="E3" s="65"/>
      <c r="F3" s="65"/>
      <c r="G3" s="65"/>
      <c r="H3" s="65"/>
    </row>
    <row r="4">
      <c r="A4" s="10"/>
      <c r="B4" s="10"/>
      <c r="C4" s="107">
        <v>2018</v>
      </c>
      <c r="D4" s="107">
        <v>2019</v>
      </c>
      <c r="E4" s="107">
        <v>2020</v>
      </c>
      <c r="F4" s="107">
        <v>2018</v>
      </c>
      <c r="G4" s="107">
        <v>2019</v>
      </c>
      <c r="H4" s="107">
        <v>2020</v>
      </c>
      <c r="K4" s="256"/>
      <c r="L4" s="256"/>
    </row>
    <row r="5">
      <c r="A5" s="11"/>
      <c r="B5" s="11"/>
      <c r="C5" s="57"/>
      <c r="D5" s="57"/>
      <c r="E5" s="57"/>
      <c r="F5" s="57"/>
      <c r="G5" s="57"/>
      <c r="H5" s="57"/>
    </row>
    <row r="6">
      <c r="A6" s="15" t="s">
        <v>517</v>
      </c>
      <c r="B6" s="15" t="s">
        <v>518</v>
      </c>
      <c r="C6" s="16">
        <v>4826</v>
      </c>
      <c r="D6" s="16">
        <v>5247</v>
      </c>
      <c r="E6" s="16">
        <v>5196</v>
      </c>
      <c r="F6" s="17">
        <f>C6/C12</f>
        <v>0.43769272628333034</v>
      </c>
      <c r="G6" s="17">
        <f>D6/D12</f>
        <v>0.41220834315342919</v>
      </c>
      <c r="H6" s="17">
        <f>E6/E12</f>
        <v>0.40394931198009798</v>
      </c>
    </row>
    <row r="7">
      <c r="A7" s="15" t="s">
        <v>519</v>
      </c>
      <c r="B7" s="15" t="s">
        <v>520</v>
      </c>
      <c r="C7" s="16">
        <v>3913</v>
      </c>
      <c r="D7" s="16">
        <v>4172</v>
      </c>
      <c r="E7" s="16">
        <v>3956</v>
      </c>
      <c r="F7" s="17">
        <f>C7/C12</f>
        <v>0.35488844549247234</v>
      </c>
      <c r="G7" s="17">
        <f>D7/D12</f>
        <v>0.32775551889386439</v>
      </c>
      <c r="H7" s="17">
        <f>E7/E12</f>
        <v>0.30754878333203761</v>
      </c>
    </row>
    <row r="8">
      <c r="A8" s="15" t="s">
        <v>521</v>
      </c>
      <c r="B8" s="15" t="s">
        <v>522</v>
      </c>
      <c r="C8" s="16">
        <v>464</v>
      </c>
      <c r="D8" s="16">
        <v>1252</v>
      </c>
      <c r="E8" s="16">
        <v>1766</v>
      </c>
      <c r="F8" s="17">
        <f>C8/C12</f>
        <v>0.042082350807183019</v>
      </c>
      <c r="G8" s="17">
        <f>D8/D12</f>
        <v>0.098358079974860554</v>
      </c>
      <c r="H8" s="17">
        <f>E8/E12</f>
        <v>0.13729301096167301</v>
      </c>
    </row>
    <row r="9">
      <c r="A9" s="15" t="s">
        <v>523</v>
      </c>
      <c r="B9" s="15" t="s">
        <v>524</v>
      </c>
      <c r="C9" s="16">
        <v>71</v>
      </c>
      <c r="D9" s="16">
        <v>73</v>
      </c>
      <c r="E9" s="16">
        <v>55</v>
      </c>
      <c r="F9" s="17">
        <f>C9/C12</f>
        <v>0.0064393252312715402</v>
      </c>
      <c r="G9" s="17">
        <f>D9/D12</f>
        <v>0.0057349359729750964</v>
      </c>
      <c r="H9" s="17">
        <f>E9/E12</f>
        <v>0.0042758298997123533</v>
      </c>
    </row>
    <row r="10">
      <c r="A10" s="15" t="s">
        <v>525</v>
      </c>
      <c r="B10" s="15" t="s">
        <v>526</v>
      </c>
      <c r="C10" s="16">
        <v>640</v>
      </c>
      <c r="D10" s="16">
        <v>742</v>
      </c>
      <c r="E10" s="16">
        <v>625</v>
      </c>
      <c r="F10" s="17">
        <f>C10/C12</f>
        <v>0.058044621803011065</v>
      </c>
      <c r="G10" s="17">
        <f>D10/D12</f>
        <v>0.058292088930787966</v>
      </c>
      <c r="H10" s="17">
        <f>E10/E12</f>
        <v>0.048588976133094923</v>
      </c>
    </row>
    <row r="11">
      <c r="A11" s="15" t="s">
        <v>341</v>
      </c>
      <c r="B11" s="15" t="s">
        <v>341</v>
      </c>
      <c r="C11" s="16">
        <v>1112</v>
      </c>
      <c r="D11" s="16">
        <v>1243</v>
      </c>
      <c r="E11" s="16">
        <v>1265</v>
      </c>
      <c r="F11" s="17">
        <f>C11/C12</f>
        <v>0.10085253038273173</v>
      </c>
      <c r="G11" s="17">
        <f>D11/D12</f>
        <v>0.097651033074082808</v>
      </c>
      <c r="H11" s="17">
        <f>E11/E12</f>
        <v>0.098344087693384125</v>
      </c>
    </row>
    <row r="12">
      <c r="A12" s="73" t="s">
        <v>35</v>
      </c>
      <c r="B12" s="73"/>
      <c r="C12" s="157">
        <v>11026</v>
      </c>
      <c r="D12" s="157">
        <v>12729</v>
      </c>
      <c r="E12" s="157">
        <v>12863</v>
      </c>
      <c r="F12" s="202"/>
      <c r="G12" s="202"/>
      <c r="H12" s="202"/>
    </row>
    <row r="40">
      <c r="K40" s="135"/>
      <c r="L40" s="135"/>
    </row>
    <row r="41">
      <c r="K41" s="135"/>
      <c r="L41" s="135"/>
      <c r="M41" s="135"/>
      <c r="N41" s="135"/>
      <c r="O41" s="135"/>
      <c r="P41" s="135"/>
      <c r="Q41" s="135"/>
      <c r="R41" s="135"/>
      <c r="S41" s="135"/>
      <c r="T41" s="135"/>
    </row>
    <row r="42">
      <c r="M42" s="135"/>
      <c r="N42" s="135"/>
      <c r="O42" s="135"/>
      <c r="P42" s="135"/>
      <c r="Q42" s="135"/>
      <c r="R42" s="135"/>
      <c r="S42" s="135"/>
      <c r="T42" s="135"/>
    </row>
  </sheetData>
  <mergeCells count="11">
    <mergeCell ref="A1:H1"/>
    <mergeCell ref="B3:B5"/>
    <mergeCell ref="A3:A5"/>
    <mergeCell ref="C3:E3"/>
    <mergeCell ref="F3:H3"/>
    <mergeCell ref="K4:L4"/>
    <mergeCell ref="E4:E5"/>
    <mergeCell ref="H4:H5"/>
    <mergeCell ref="C4:C5"/>
    <mergeCell ref="D4:D5"/>
    <mergeCell ref="G4:G5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27" activeCellId="0" sqref="A27"/>
    </sheetView>
  </sheetViews>
  <sheetFormatPr defaultColWidth="8.85546875" defaultRowHeight="15"/>
  <cols>
    <col customWidth="1" min="1" max="1" width="19.140625"/>
    <col bestFit="1" customWidth="1" min="2" max="4" width="9.42578125"/>
    <col bestFit="1" customWidth="1" min="5" max="5" width="11.42578125"/>
    <col bestFit="1" customWidth="1" min="6" max="6" width="9.28515625"/>
  </cols>
  <sheetData>
    <row ht="36" customHeight="1" r="1">
      <c r="A1" s="8" t="s">
        <v>527</v>
      </c>
      <c r="B1" s="8"/>
      <c r="C1" s="8"/>
      <c r="D1" s="8"/>
      <c r="E1" s="8"/>
      <c r="F1" s="8"/>
    </row>
    <row ht="37.350000000000001" customHeight="1" r="3">
      <c r="A3" s="164" t="s">
        <v>9</v>
      </c>
      <c r="B3" s="65" t="s">
        <v>528</v>
      </c>
      <c r="C3" s="65"/>
      <c r="D3" s="65"/>
      <c r="E3" s="65"/>
      <c r="F3" s="9" t="s">
        <v>529</v>
      </c>
    </row>
    <row ht="25.5" r="4">
      <c r="A4" s="165"/>
      <c r="B4" s="57" t="s">
        <v>328</v>
      </c>
      <c r="C4" s="57" t="s">
        <v>329</v>
      </c>
      <c r="D4" s="57" t="s">
        <v>332</v>
      </c>
      <c r="E4" s="57" t="s">
        <v>508</v>
      </c>
      <c r="F4" s="11"/>
    </row>
    <row r="5">
      <c r="A5" s="15" t="s">
        <v>14</v>
      </c>
      <c r="B5" s="79">
        <v>48.292682926829265</v>
      </c>
      <c r="C5" s="79">
        <v>45.170731707317074</v>
      </c>
      <c r="D5" s="79">
        <v>6.536585365853659</v>
      </c>
      <c r="E5" s="15">
        <v>1025</v>
      </c>
      <c r="F5" s="257">
        <v>0</v>
      </c>
    </row>
    <row r="6">
      <c r="A6" s="15" t="s">
        <v>15</v>
      </c>
      <c r="B6" s="79">
        <v>43.75</v>
      </c>
      <c r="C6" s="79">
        <v>31.25</v>
      </c>
      <c r="D6" s="79">
        <v>25</v>
      </c>
      <c r="E6" s="15">
        <v>32</v>
      </c>
      <c r="F6" s="257">
        <v>0</v>
      </c>
    </row>
    <row r="7">
      <c r="A7" s="15" t="s">
        <v>16</v>
      </c>
      <c r="B7" s="79">
        <v>46.148384806531773</v>
      </c>
      <c r="C7" s="79">
        <v>42.492012779552716</v>
      </c>
      <c r="D7" s="79">
        <v>11.359602413915514</v>
      </c>
      <c r="E7" s="15">
        <v>2817</v>
      </c>
      <c r="F7" s="257">
        <v>0</v>
      </c>
    </row>
    <row r="8">
      <c r="A8" s="15" t="s">
        <v>17</v>
      </c>
      <c r="B8" s="79">
        <v>45.57823129251701</v>
      </c>
      <c r="C8" s="79">
        <v>46.938775510204081</v>
      </c>
      <c r="D8" s="79">
        <v>7.4829931972789119</v>
      </c>
      <c r="E8" s="15">
        <v>147</v>
      </c>
      <c r="F8" s="257">
        <v>0</v>
      </c>
    </row>
    <row r="9">
      <c r="A9" s="15" t="s">
        <v>18</v>
      </c>
      <c r="B9" s="79">
        <v>51.162790697674424</v>
      </c>
      <c r="C9" s="79">
        <v>37.984496124031011</v>
      </c>
      <c r="D9" s="79">
        <v>10.852713178294573</v>
      </c>
      <c r="E9" s="15">
        <v>129</v>
      </c>
      <c r="F9" s="257">
        <v>0</v>
      </c>
    </row>
    <row r="10">
      <c r="A10" s="15" t="s">
        <v>19</v>
      </c>
      <c r="B10" s="79">
        <v>41.640378548895903</v>
      </c>
      <c r="C10" s="79">
        <v>49.211356466876971</v>
      </c>
      <c r="D10" s="79">
        <v>9.1482649842271293</v>
      </c>
      <c r="E10" s="15">
        <v>951</v>
      </c>
      <c r="F10" s="257">
        <v>0</v>
      </c>
    </row>
    <row r="11">
      <c r="A11" s="15" t="s">
        <v>20</v>
      </c>
      <c r="B11" s="79">
        <v>43.027888446215137</v>
      </c>
      <c r="C11" s="79">
        <v>43.027888446215137</v>
      </c>
      <c r="D11" s="79">
        <v>13.944223107569719</v>
      </c>
      <c r="E11" s="15">
        <v>251</v>
      </c>
      <c r="F11" s="257">
        <v>0</v>
      </c>
    </row>
    <row r="12">
      <c r="A12" s="15" t="s">
        <v>21</v>
      </c>
      <c r="B12" s="79">
        <v>40.55944055944056</v>
      </c>
      <c r="C12" s="79">
        <v>52.097902097902093</v>
      </c>
      <c r="D12" s="79">
        <v>7.3426573426573425</v>
      </c>
      <c r="E12" s="15">
        <v>286</v>
      </c>
      <c r="F12" s="257">
        <v>0</v>
      </c>
    </row>
    <row r="13">
      <c r="A13" s="15" t="s">
        <v>22</v>
      </c>
      <c r="B13" s="79">
        <v>48.761261261261261</v>
      </c>
      <c r="C13" s="79">
        <v>43.355855855855857</v>
      </c>
      <c r="D13" s="79">
        <v>7.8828828828828827</v>
      </c>
      <c r="E13" s="15">
        <v>888</v>
      </c>
      <c r="F13" s="257">
        <v>0</v>
      </c>
    </row>
    <row r="14">
      <c r="A14" s="15" t="s">
        <v>23</v>
      </c>
      <c r="B14" s="79">
        <v>38.673341677096367</v>
      </c>
      <c r="C14" s="79">
        <v>40.175219023779725</v>
      </c>
      <c r="D14" s="79">
        <v>21.151439299123904</v>
      </c>
      <c r="E14" s="15">
        <v>799</v>
      </c>
      <c r="F14" s="257">
        <v>0</v>
      </c>
    </row>
    <row r="15">
      <c r="A15" s="15" t="s">
        <v>24</v>
      </c>
      <c r="B15" s="79">
        <v>39.583333333333329</v>
      </c>
      <c r="C15" s="79">
        <v>43.75</v>
      </c>
      <c r="D15" s="79">
        <v>7.291666666666667</v>
      </c>
      <c r="E15" s="15">
        <v>96</v>
      </c>
      <c r="F15" s="257">
        <v>9.375</v>
      </c>
    </row>
    <row r="16">
      <c r="A16" s="15" t="s">
        <v>25</v>
      </c>
      <c r="B16" s="79">
        <v>35.416666666666671</v>
      </c>
      <c r="C16" s="79">
        <v>46.180555555555557</v>
      </c>
      <c r="D16" s="79">
        <v>18.402777777777779</v>
      </c>
      <c r="E16" s="15">
        <v>288</v>
      </c>
      <c r="F16" s="257">
        <v>0</v>
      </c>
    </row>
    <row r="17">
      <c r="A17" s="15" t="s">
        <v>26</v>
      </c>
      <c r="B17" s="79">
        <v>66.563347539713291</v>
      </c>
      <c r="C17" s="79">
        <v>29.639674544750093</v>
      </c>
      <c r="D17" s="79">
        <v>3.7969779155366137</v>
      </c>
      <c r="E17" s="15">
        <v>2581</v>
      </c>
      <c r="F17" s="257">
        <v>0</v>
      </c>
    </row>
    <row r="18">
      <c r="A18" s="15" t="s">
        <v>27</v>
      </c>
      <c r="B18" s="79">
        <v>32.121212121212125</v>
      </c>
      <c r="C18" s="79">
        <v>63.030303030303024</v>
      </c>
      <c r="D18" s="79">
        <v>4.8484848484848486</v>
      </c>
      <c r="E18" s="15">
        <v>165</v>
      </c>
      <c r="F18" s="257">
        <v>0</v>
      </c>
    </row>
    <row r="19">
      <c r="A19" s="15" t="s">
        <v>28</v>
      </c>
      <c r="B19" s="79">
        <v>34.482758620689658</v>
      </c>
      <c r="C19" s="79">
        <v>65.517241379310349</v>
      </c>
      <c r="D19" s="79">
        <v>0</v>
      </c>
      <c r="E19" s="15">
        <v>29</v>
      </c>
      <c r="F19" s="257">
        <v>0</v>
      </c>
    </row>
    <row r="20">
      <c r="A20" s="15" t="s">
        <v>29</v>
      </c>
      <c r="B20" s="79">
        <v>28.490028490028489</v>
      </c>
      <c r="C20" s="79">
        <v>68.755935422602093</v>
      </c>
      <c r="D20" s="79">
        <v>2.7540360873694207</v>
      </c>
      <c r="E20" s="15">
        <v>1053</v>
      </c>
      <c r="F20" s="257">
        <v>0</v>
      </c>
    </row>
    <row r="21">
      <c r="A21" s="15" t="s">
        <v>30</v>
      </c>
      <c r="B21" s="79">
        <v>32.133676092544988</v>
      </c>
      <c r="C21" s="79">
        <v>60.668380462724933</v>
      </c>
      <c r="D21" s="79">
        <v>7.1979434447300772</v>
      </c>
      <c r="E21" s="15">
        <v>389</v>
      </c>
      <c r="F21" s="257">
        <v>0</v>
      </c>
    </row>
    <row r="22">
      <c r="A22" s="15" t="s">
        <v>31</v>
      </c>
      <c r="B22" s="79">
        <v>38.356164383561641</v>
      </c>
      <c r="C22" s="79">
        <v>58.904109589041099</v>
      </c>
      <c r="D22" s="79">
        <v>2.7397260273972601</v>
      </c>
      <c r="E22" s="15">
        <v>73</v>
      </c>
      <c r="F22" s="257">
        <v>0</v>
      </c>
    </row>
    <row r="23">
      <c r="A23" s="15" t="s">
        <v>32</v>
      </c>
      <c r="B23" s="79">
        <v>36.153846153846153</v>
      </c>
      <c r="C23" s="79">
        <v>62.307692307692307</v>
      </c>
      <c r="D23" s="79">
        <v>1.5384615384615385</v>
      </c>
      <c r="E23" s="15">
        <v>130</v>
      </c>
      <c r="F23" s="257">
        <v>0</v>
      </c>
    </row>
    <row r="24">
      <c r="A24" s="15" t="s">
        <v>33</v>
      </c>
      <c r="B24" s="79">
        <v>26.424050632911396</v>
      </c>
      <c r="C24" s="79">
        <v>70.094936708860757</v>
      </c>
      <c r="D24" s="79">
        <v>3.481012658227848</v>
      </c>
      <c r="E24" s="15">
        <v>632</v>
      </c>
      <c r="F24" s="257">
        <v>0</v>
      </c>
    </row>
    <row r="25">
      <c r="A25" s="15" t="s">
        <v>34</v>
      </c>
      <c r="B25" s="79">
        <v>24.509803921568626</v>
      </c>
      <c r="C25" s="79">
        <v>67.64705882352942</v>
      </c>
      <c r="D25" s="79">
        <v>7.8431372549019605</v>
      </c>
      <c r="E25" s="15">
        <v>102</v>
      </c>
      <c r="F25" s="257">
        <v>0</v>
      </c>
    </row>
    <row r="26">
      <c r="A26" s="19" t="s">
        <v>55</v>
      </c>
      <c r="B26" s="132">
        <v>46.000155484723628</v>
      </c>
      <c r="C26" s="132">
        <v>45.696960273653112</v>
      </c>
      <c r="D26" s="132">
        <v>8.2329161159916033</v>
      </c>
      <c r="E26" s="182">
        <v>12863</v>
      </c>
      <c r="F26" s="258">
        <v>0.069968125631656691</v>
      </c>
    </row>
    <row r="28">
      <c r="D28" s="0" t="s">
        <v>255</v>
      </c>
      <c r="F28" s="259"/>
    </row>
    <row r="29">
      <c r="F29" s="259"/>
    </row>
    <row r="30">
      <c r="F30" s="259"/>
    </row>
    <row r="32">
      <c r="F32" s="259"/>
    </row>
    <row r="34">
      <c r="F34" s="259"/>
    </row>
    <row r="35">
      <c r="F35" s="259"/>
    </row>
    <row r="36">
      <c r="F36" s="259"/>
    </row>
    <row r="37">
      <c r="F37" s="259"/>
    </row>
    <row r="38">
      <c r="F38" s="259"/>
    </row>
    <row r="40">
      <c r="F40" s="259"/>
    </row>
    <row r="41">
      <c r="F41" s="259"/>
    </row>
    <row r="42">
      <c r="F42" s="259"/>
    </row>
    <row r="43">
      <c r="F43" s="259"/>
    </row>
    <row r="44">
      <c r="F44" s="259"/>
    </row>
    <row r="45">
      <c r="F45" s="259"/>
    </row>
    <row r="46">
      <c r="F46" s="259"/>
    </row>
  </sheetData>
  <mergeCells count="4">
    <mergeCell ref="A1:F1"/>
    <mergeCell ref="A3:A4"/>
    <mergeCell ref="F3:F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D1"/>
    </sheetView>
  </sheetViews>
  <sheetFormatPr defaultColWidth="8.85546875" defaultRowHeight="15"/>
  <cols>
    <col bestFit="1" customWidth="1" min="1" max="1" width="18.7109375"/>
    <col bestFit="1" customWidth="1" min="2" max="2" width="7.42578125"/>
    <col bestFit="1" customWidth="1" min="3" max="3" width="11.28515625"/>
  </cols>
  <sheetData>
    <row ht="48.75" customHeight="1" r="1">
      <c r="A1" s="8" t="s">
        <v>530</v>
      </c>
      <c r="B1" s="8"/>
      <c r="C1" s="8"/>
      <c r="D1" s="8"/>
    </row>
    <row ht="51" r="3">
      <c r="A3" s="65" t="s">
        <v>9</v>
      </c>
      <c r="B3" s="65" t="s">
        <v>370</v>
      </c>
      <c r="C3" s="65" t="s">
        <v>531</v>
      </c>
      <c r="D3" s="65" t="s">
        <v>371</v>
      </c>
    </row>
    <row r="4">
      <c r="A4" s="15" t="s">
        <v>14</v>
      </c>
      <c r="B4" s="17">
        <v>1.4765356734070967</v>
      </c>
      <c r="C4" s="17">
        <v>7.5121951219512191</v>
      </c>
      <c r="D4" s="221">
        <v>387</v>
      </c>
    </row>
    <row r="5">
      <c r="A5" s="15" t="s">
        <v>15</v>
      </c>
      <c r="B5" s="260">
        <v>1.2064343163538873</v>
      </c>
      <c r="C5" s="260">
        <v>3.125</v>
      </c>
      <c r="D5" s="261">
        <v>9</v>
      </c>
    </row>
    <row r="6">
      <c r="A6" s="15" t="s">
        <v>16</v>
      </c>
      <c r="B6" s="260">
        <v>1.5878383345340135</v>
      </c>
      <c r="C6" s="260">
        <v>9.0166844160454378</v>
      </c>
      <c r="D6" s="261">
        <v>1080</v>
      </c>
    </row>
    <row r="7">
      <c r="A7" s="15" t="s">
        <v>17</v>
      </c>
      <c r="B7" s="260">
        <v>1.205756514974718</v>
      </c>
      <c r="C7" s="260">
        <v>4.0816326530612246</v>
      </c>
      <c r="D7" s="261">
        <v>62</v>
      </c>
    </row>
    <row r="8">
      <c r="A8" s="15" t="s">
        <v>18</v>
      </c>
      <c r="B8" s="260">
        <v>1.1580030880082348</v>
      </c>
      <c r="C8" s="260">
        <v>6.2015503875968996</v>
      </c>
      <c r="D8" s="261">
        <v>45</v>
      </c>
    </row>
    <row r="9">
      <c r="A9" s="15" t="s">
        <v>19</v>
      </c>
      <c r="B9" s="260">
        <v>1.3388677360963734</v>
      </c>
      <c r="C9" s="260">
        <v>10.620399579390117</v>
      </c>
      <c r="D9" s="261">
        <v>429</v>
      </c>
    </row>
    <row r="10">
      <c r="A10" s="15" t="s">
        <v>20</v>
      </c>
      <c r="B10" s="260">
        <v>1.5785420944558524</v>
      </c>
      <c r="C10" s="260">
        <v>5.1792828685258963</v>
      </c>
      <c r="D10" s="261">
        <v>123</v>
      </c>
    </row>
    <row r="11">
      <c r="A11" s="15" t="s">
        <v>21</v>
      </c>
      <c r="B11" s="260">
        <v>1.8620855358000961</v>
      </c>
      <c r="C11" s="260">
        <v>10.839160839160838</v>
      </c>
      <c r="D11" s="261">
        <v>154</v>
      </c>
    </row>
    <row r="12">
      <c r="A12" s="15" t="s">
        <v>22</v>
      </c>
      <c r="B12" s="260">
        <v>1.4898888442480245</v>
      </c>
      <c r="C12" s="260">
        <v>11.373873873873874</v>
      </c>
      <c r="D12" s="261">
        <v>445</v>
      </c>
    </row>
    <row r="13">
      <c r="A13" s="15" t="s">
        <v>23</v>
      </c>
      <c r="B13" s="260">
        <v>1.5454102643581455</v>
      </c>
      <c r="C13" s="260">
        <v>12.015018773466833</v>
      </c>
      <c r="D13" s="261">
        <v>349</v>
      </c>
    </row>
    <row r="14">
      <c r="A14" s="15" t="s">
        <v>24</v>
      </c>
      <c r="B14" s="260">
        <v>1.5513552068473608</v>
      </c>
      <c r="C14" s="260">
        <v>13.541666666666666</v>
      </c>
      <c r="D14" s="261">
        <v>87</v>
      </c>
    </row>
    <row r="15">
      <c r="A15" s="15" t="s">
        <v>25</v>
      </c>
      <c r="B15" s="260">
        <v>1.5236388079766972</v>
      </c>
      <c r="C15" s="260">
        <v>15.972222222222221</v>
      </c>
      <c r="D15" s="261">
        <v>136</v>
      </c>
    </row>
    <row r="16">
      <c r="A16" s="15" t="s">
        <v>26</v>
      </c>
      <c r="B16" s="260">
        <v>1.6640274832926274</v>
      </c>
      <c r="C16" s="260">
        <v>5.6954668733049205</v>
      </c>
      <c r="D16" s="261">
        <v>620</v>
      </c>
    </row>
    <row r="17">
      <c r="A17" s="15" t="s">
        <v>27</v>
      </c>
      <c r="B17" s="260">
        <v>1.5068493150684932</v>
      </c>
      <c r="C17" s="260">
        <v>14.545454545454545</v>
      </c>
      <c r="D17" s="261">
        <v>121</v>
      </c>
    </row>
    <row r="18">
      <c r="A18" s="15" t="s">
        <v>28</v>
      </c>
      <c r="B18" s="260">
        <v>1.8505825908156273</v>
      </c>
      <c r="C18" s="260">
        <v>17.241379310344829</v>
      </c>
      <c r="D18" s="261">
        <v>27</v>
      </c>
    </row>
    <row r="19">
      <c r="A19" s="15" t="s">
        <v>29</v>
      </c>
      <c r="B19" s="260">
        <v>1.6149842060773234</v>
      </c>
      <c r="C19" s="260">
        <v>14.339981006647673</v>
      </c>
      <c r="D19" s="261">
        <v>726</v>
      </c>
    </row>
    <row r="20">
      <c r="A20" s="15" t="s">
        <v>30</v>
      </c>
      <c r="B20" s="260">
        <v>1.6823279781752045</v>
      </c>
      <c r="C20" s="260">
        <v>23.136246786632391</v>
      </c>
      <c r="D20" s="261">
        <v>444</v>
      </c>
    </row>
    <row r="21">
      <c r="A21" s="15" t="s">
        <v>31</v>
      </c>
      <c r="B21" s="260">
        <v>1.2455516014234875</v>
      </c>
      <c r="C21" s="260">
        <v>20.547945205479451</v>
      </c>
      <c r="D21" s="261">
        <v>49</v>
      </c>
    </row>
    <row r="22">
      <c r="A22" s="15" t="s">
        <v>32</v>
      </c>
      <c r="B22" s="260">
        <v>1.4192139737991267</v>
      </c>
      <c r="C22" s="260">
        <v>10.76923076923077</v>
      </c>
      <c r="D22" s="261">
        <v>169</v>
      </c>
    </row>
    <row r="23">
      <c r="A23" s="15" t="s">
        <v>33</v>
      </c>
      <c r="B23" s="260">
        <v>1.9260106788710909</v>
      </c>
      <c r="C23" s="260">
        <v>19.62025316455696</v>
      </c>
      <c r="D23" s="261">
        <v>707</v>
      </c>
    </row>
    <row r="24">
      <c r="A24" s="15" t="s">
        <v>34</v>
      </c>
      <c r="B24" s="260">
        <v>1.2885639945483831</v>
      </c>
      <c r="C24" s="260">
        <v>16.666666666666664</v>
      </c>
      <c r="D24" s="261">
        <v>104</v>
      </c>
    </row>
    <row r="25">
      <c r="A25" s="19" t="s">
        <v>55</v>
      </c>
      <c r="B25" s="262">
        <v>1.5769405744246079</v>
      </c>
      <c r="C25" s="262">
        <v>10.37083106584778</v>
      </c>
      <c r="D25" s="263">
        <v>6273</v>
      </c>
    </row>
  </sheetData>
  <mergeCells count="1">
    <mergeCell ref="A1:D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9" activeCellId="0" sqref="A9"/>
    </sheetView>
  </sheetViews>
  <sheetFormatPr defaultColWidth="8.85546875" defaultRowHeight="15"/>
  <cols>
    <col bestFit="1" customWidth="1" min="2" max="6" width="9.42578125"/>
  </cols>
  <sheetData>
    <row ht="34.5" customHeight="1" r="1">
      <c r="A1" s="8" t="s">
        <v>532</v>
      </c>
      <c r="B1" s="8"/>
      <c r="C1" s="8"/>
      <c r="D1" s="8"/>
      <c r="E1" s="8"/>
      <c r="F1" s="8"/>
    </row>
    <row ht="14.25" customHeight="1" r="3">
      <c r="A3" s="164" t="s">
        <v>376</v>
      </c>
      <c r="B3" s="24" t="s">
        <v>266</v>
      </c>
      <c r="C3" s="24"/>
      <c r="D3" s="24"/>
      <c r="E3" s="24"/>
      <c r="F3" s="164" t="s">
        <v>35</v>
      </c>
    </row>
    <row ht="51" r="4">
      <c r="A4" s="165"/>
      <c r="B4" s="57" t="s">
        <v>533</v>
      </c>
      <c r="C4" s="57" t="s">
        <v>534</v>
      </c>
      <c r="D4" s="57" t="s">
        <v>210</v>
      </c>
      <c r="E4" s="57" t="s">
        <v>535</v>
      </c>
      <c r="F4" s="165"/>
    </row>
    <row r="5">
      <c r="A5" s="125" t="s">
        <v>377</v>
      </c>
      <c r="B5" s="79">
        <v>97.458427815570673</v>
      </c>
      <c r="C5" s="79">
        <v>98.256713060593285</v>
      </c>
      <c r="D5" s="79">
        <v>96.895528906520113</v>
      </c>
      <c r="E5" s="79">
        <v>95.437025101495976</v>
      </c>
      <c r="F5" s="79">
        <v>96.734167086124344</v>
      </c>
    </row>
    <row r="6">
      <c r="A6" s="125" t="s">
        <v>378</v>
      </c>
      <c r="B6" s="79">
        <v>2.5415721844293273</v>
      </c>
      <c r="C6" s="79">
        <v>1.7432869394067203</v>
      </c>
      <c r="D6" s="79">
        <v>3.1044710934798827</v>
      </c>
      <c r="E6" s="79">
        <v>4.562974898504021</v>
      </c>
      <c r="F6" s="79">
        <v>3.2658329138756597</v>
      </c>
    </row>
    <row r="7">
      <c r="A7" s="211" t="s">
        <v>35</v>
      </c>
      <c r="B7" s="132">
        <v>100</v>
      </c>
      <c r="C7" s="132">
        <v>100</v>
      </c>
      <c r="D7" s="132">
        <v>100</v>
      </c>
      <c r="E7" s="132">
        <v>100</v>
      </c>
      <c r="F7" s="132">
        <v>100</v>
      </c>
    </row>
    <row ht="19.5" customHeight="1" r="10">
      <c r="A10" s="264"/>
      <c r="B10" s="22"/>
      <c r="C10" s="22"/>
      <c r="D10" s="22"/>
      <c r="E10" s="22"/>
      <c r="F10" s="22"/>
    </row>
    <row ht="27" customHeight="1" r="11">
      <c r="A11" s="264"/>
      <c r="B11" s="22"/>
      <c r="C11" s="22"/>
      <c r="D11" s="22"/>
      <c r="E11" s="22"/>
      <c r="F11" s="22"/>
    </row>
    <row r="12">
      <c r="A12" s="264"/>
      <c r="B12" s="22"/>
      <c r="C12" s="22"/>
      <c r="D12" s="22"/>
      <c r="E12" s="22"/>
      <c r="F12" s="22"/>
    </row>
    <row r="13">
      <c r="C13" s="135"/>
      <c r="D13" s="135"/>
      <c r="E13" s="135"/>
      <c r="F13" s="135"/>
    </row>
    <row ht="49.5" customHeight="1" r="20"/>
    <row ht="19.5" customHeight="1" r="23"/>
  </sheetData>
  <mergeCells count="4">
    <mergeCell ref="A1:F1"/>
    <mergeCell ref="A3:A4"/>
    <mergeCell ref="F3:F4"/>
    <mergeCell ref="B3:E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G1"/>
    </sheetView>
  </sheetViews>
  <sheetFormatPr defaultColWidth="8.85546875" defaultRowHeight="15"/>
  <cols>
    <col customWidth="1" min="1" max="1" width="24.7109375"/>
    <col customWidth="1" min="2" max="5" width="12.5703125"/>
  </cols>
  <sheetData>
    <row ht="44.25" customHeight="1" r="1">
      <c r="A1" s="8" t="s">
        <v>536</v>
      </c>
      <c r="B1" s="8"/>
      <c r="C1" s="8"/>
      <c r="D1" s="8"/>
      <c r="E1" s="8"/>
      <c r="F1" s="8"/>
      <c r="G1" s="8"/>
    </row>
    <row r="3">
      <c r="A3" s="164" t="s">
        <v>9</v>
      </c>
      <c r="B3" s="24" t="s">
        <v>537</v>
      </c>
      <c r="C3" s="24"/>
      <c r="D3" s="24"/>
      <c r="E3" s="24"/>
      <c r="F3" s="164" t="s">
        <v>35</v>
      </c>
      <c r="G3" s="9" t="s">
        <v>303</v>
      </c>
    </row>
    <row ht="25.5" r="4">
      <c r="A4" s="165"/>
      <c r="B4" s="57" t="s">
        <v>533</v>
      </c>
      <c r="C4" s="57" t="s">
        <v>534</v>
      </c>
      <c r="D4" s="57" t="s">
        <v>210</v>
      </c>
      <c r="E4" s="57" t="s">
        <v>535</v>
      </c>
      <c r="F4" s="165"/>
      <c r="G4" s="11"/>
    </row>
    <row r="5">
      <c r="A5" s="15" t="s">
        <v>14</v>
      </c>
      <c r="B5" s="79">
        <v>1.6100178890876566</v>
      </c>
      <c r="C5" s="79">
        <v>1.9956060051263274</v>
      </c>
      <c r="D5" s="79">
        <v>3.7645209188575417</v>
      </c>
      <c r="E5" s="79">
        <v>5.6552614590058097</v>
      </c>
      <c r="F5" s="79">
        <v>3.9107210988172452</v>
      </c>
      <c r="G5" s="79">
        <v>3.7073170731707314</v>
      </c>
    </row>
    <row r="6">
      <c r="A6" s="15" t="s">
        <v>15</v>
      </c>
      <c r="B6" s="79">
        <v>5.8823529411764701</v>
      </c>
      <c r="C6" s="79">
        <v>4.10958904109589</v>
      </c>
      <c r="D6" s="79">
        <v>3.1347962382445136</v>
      </c>
      <c r="E6" s="79">
        <v>5.7471264367816088</v>
      </c>
      <c r="F6" s="79">
        <v>4.2895442359249332</v>
      </c>
      <c r="G6" s="79">
        <v>0</v>
      </c>
    </row>
    <row r="7">
      <c r="A7" s="15" t="s">
        <v>16</v>
      </c>
      <c r="B7" s="79">
        <v>0.59171597633136097</v>
      </c>
      <c r="C7" s="79">
        <v>2.074252217044942</v>
      </c>
      <c r="D7" s="79">
        <v>3.8071338949632549</v>
      </c>
      <c r="E7" s="79">
        <v>5.7466328323248099</v>
      </c>
      <c r="F7" s="79">
        <v>4.1416116559095526</v>
      </c>
      <c r="G7" s="79">
        <v>0</v>
      </c>
    </row>
    <row r="8">
      <c r="A8" s="15" t="s">
        <v>17</v>
      </c>
      <c r="B8" s="79">
        <v>1.1904761904761905</v>
      </c>
      <c r="C8" s="79">
        <v>2.3094688221709005</v>
      </c>
      <c r="D8" s="79">
        <v>2.598652550529355</v>
      </c>
      <c r="E8" s="79">
        <v>3.4412955465587043</v>
      </c>
      <c r="F8" s="79">
        <v>2.8588098016336057</v>
      </c>
      <c r="G8" s="79">
        <v>7.4829931972789119</v>
      </c>
    </row>
    <row r="9">
      <c r="A9" s="15" t="s">
        <v>18</v>
      </c>
      <c r="B9" s="79">
        <v>1.4285714285714286</v>
      </c>
      <c r="C9" s="79">
        <v>2.6570048309178742</v>
      </c>
      <c r="D9" s="79">
        <v>2.6674233825198637</v>
      </c>
      <c r="E9" s="79">
        <v>4.2735042735042734</v>
      </c>
      <c r="F9" s="79">
        <v>3.3196088522902727</v>
      </c>
      <c r="G9" s="79">
        <v>0</v>
      </c>
    </row>
    <row r="10">
      <c r="A10" s="15" t="s">
        <v>19</v>
      </c>
      <c r="B10" s="79">
        <v>0.59952038369304561</v>
      </c>
      <c r="C10" s="79">
        <v>1.574344023323615</v>
      </c>
      <c r="D10" s="79">
        <v>2.9530109800177318</v>
      </c>
      <c r="E10" s="79">
        <v>3.7732506643046939</v>
      </c>
      <c r="F10" s="79">
        <v>2.9667758540009359</v>
      </c>
      <c r="G10" s="79">
        <v>0.63091482649842268</v>
      </c>
    </row>
    <row r="11">
      <c r="A11" s="15" t="s">
        <v>20</v>
      </c>
      <c r="B11" s="79">
        <v>0.93457943925233633</v>
      </c>
      <c r="C11" s="79">
        <v>2.1535580524344571</v>
      </c>
      <c r="D11" s="79">
        <v>3.0185544170589864</v>
      </c>
      <c r="E11" s="79">
        <v>3.9267886855241261</v>
      </c>
      <c r="F11" s="79">
        <v>3.2212525667351133</v>
      </c>
      <c r="G11" s="79">
        <v>0</v>
      </c>
    </row>
    <row r="12">
      <c r="A12" s="15" t="s">
        <v>21</v>
      </c>
      <c r="B12" s="79">
        <v>1.2048192771084338</v>
      </c>
      <c r="C12" s="79">
        <v>1.4492753623188406</v>
      </c>
      <c r="D12" s="79">
        <v>3.4934497816593884</v>
      </c>
      <c r="E12" s="79">
        <v>4.6202714409471559</v>
      </c>
      <c r="F12" s="79">
        <v>3.435848149927919</v>
      </c>
      <c r="G12" s="79">
        <v>0.69930069930069927</v>
      </c>
    </row>
    <row r="13">
      <c r="A13" s="15" t="s">
        <v>22</v>
      </c>
      <c r="B13" s="79">
        <v>2.9958677685950414</v>
      </c>
      <c r="C13" s="79">
        <v>2.0574787720444152</v>
      </c>
      <c r="D13" s="79">
        <v>2.7457486520116134</v>
      </c>
      <c r="E13" s="79">
        <v>3.7496502191959706</v>
      </c>
      <c r="F13" s="79">
        <v>2.9730815588589796</v>
      </c>
      <c r="G13" s="79">
        <v>0</v>
      </c>
    </row>
    <row r="14">
      <c r="A14" s="15" t="s">
        <v>23</v>
      </c>
      <c r="B14" s="79">
        <v>0.87527352297592997</v>
      </c>
      <c r="C14" s="79">
        <v>2.0932642487046635</v>
      </c>
      <c r="D14" s="79">
        <v>3.4151306117833311</v>
      </c>
      <c r="E14" s="79">
        <v>4.8025763091570983</v>
      </c>
      <c r="F14" s="79">
        <v>3.5380596023557547</v>
      </c>
      <c r="G14" s="79">
        <v>5.632040050062578</v>
      </c>
    </row>
    <row r="15">
      <c r="A15" s="15" t="s">
        <v>24</v>
      </c>
      <c r="B15" s="79">
        <v>1.1627906976744187</v>
      </c>
      <c r="C15" s="79">
        <v>1.4598540145985401</v>
      </c>
      <c r="D15" s="79">
        <v>1.2903225806451613</v>
      </c>
      <c r="E15" s="79">
        <v>2.8350515463917527</v>
      </c>
      <c r="F15" s="79">
        <v>1.7118402282453637</v>
      </c>
      <c r="G15" s="79">
        <v>41.666666666666671</v>
      </c>
    </row>
    <row r="16">
      <c r="A16" s="15" t="s">
        <v>25</v>
      </c>
      <c r="B16" s="79">
        <v>1.1904761904761905</v>
      </c>
      <c r="C16" s="79">
        <v>2.1912350597609564</v>
      </c>
      <c r="D16" s="79">
        <v>2.9596647459402829</v>
      </c>
      <c r="E16" s="79">
        <v>4.0966696139109926</v>
      </c>
      <c r="F16" s="79">
        <v>3.2265292404212413</v>
      </c>
      <c r="G16" s="79">
        <v>0.34722222222222221</v>
      </c>
    </row>
    <row r="17">
      <c r="A17" s="15" t="s">
        <v>26</v>
      </c>
      <c r="B17" s="79">
        <v>9.5346197502837686</v>
      </c>
      <c r="C17" s="79">
        <v>4.9816849816849818</v>
      </c>
      <c r="D17" s="79">
        <v>7.8776575904513244</v>
      </c>
      <c r="E17" s="79">
        <v>7.1192736277342146</v>
      </c>
      <c r="F17" s="79">
        <v>6.9271853780294697</v>
      </c>
      <c r="G17" s="79">
        <v>1.9372336303758235</v>
      </c>
    </row>
    <row r="18">
      <c r="A18" s="15" t="s">
        <v>27</v>
      </c>
      <c r="B18" s="79">
        <v>0.99667774086378735</v>
      </c>
      <c r="C18" s="79">
        <v>1.0838150289017341</v>
      </c>
      <c r="D18" s="79">
        <v>1.846747519294377</v>
      </c>
      <c r="E18" s="79">
        <v>2.9400678477195625</v>
      </c>
      <c r="F18" s="79">
        <v>2.054794520547945</v>
      </c>
      <c r="G18" s="79">
        <v>1.2121212121212122</v>
      </c>
    </row>
    <row r="19">
      <c r="A19" s="15" t="s">
        <v>28</v>
      </c>
      <c r="B19" s="79">
        <v>3.8461538461538463</v>
      </c>
      <c r="C19" s="79">
        <v>1.2552301255230125</v>
      </c>
      <c r="D19" s="79">
        <v>2.5899280575539567</v>
      </c>
      <c r="E19" s="79">
        <v>1.402805611222445</v>
      </c>
      <c r="F19" s="79">
        <v>1.9876627827278959</v>
      </c>
      <c r="G19" s="79">
        <v>0</v>
      </c>
    </row>
    <row r="20">
      <c r="A20" s="15" t="s">
        <v>29</v>
      </c>
      <c r="B20" s="60">
        <v>1.1180124223602486</v>
      </c>
      <c r="C20" s="60">
        <v>1.4978257368336287</v>
      </c>
      <c r="D20" s="60">
        <v>2.1229388331400334</v>
      </c>
      <c r="E20" s="60">
        <v>3.9097325408618127</v>
      </c>
      <c r="F20" s="60">
        <v>2.3423944476576053</v>
      </c>
      <c r="G20" s="60">
        <v>1.5194681861348529</v>
      </c>
    </row>
    <row r="21">
      <c r="A21" s="15" t="s">
        <v>30</v>
      </c>
      <c r="B21" s="60">
        <v>0.48661800486618007</v>
      </c>
      <c r="C21" s="60">
        <v>0.66657408693237052</v>
      </c>
      <c r="D21" s="60">
        <v>1.3852073535699017</v>
      </c>
      <c r="E21" s="60">
        <v>2.4982357092448835</v>
      </c>
      <c r="F21" s="60">
        <v>1.4739314943922399</v>
      </c>
      <c r="G21" s="79">
        <v>0</v>
      </c>
    </row>
    <row r="22">
      <c r="A22" s="15" t="s">
        <v>31</v>
      </c>
      <c r="B22" s="79">
        <v>0</v>
      </c>
      <c r="C22" s="79">
        <v>0.37783375314861462</v>
      </c>
      <c r="D22" s="79">
        <v>2.0597322348094749</v>
      </c>
      <c r="E22" s="79">
        <v>2.6338893766461808</v>
      </c>
      <c r="F22" s="79">
        <v>1.8556176919166243</v>
      </c>
      <c r="G22" s="79">
        <v>0</v>
      </c>
    </row>
    <row r="23">
      <c r="A23" s="15" t="s">
        <v>32</v>
      </c>
      <c r="B23" s="79">
        <v>0.48367593712212814</v>
      </c>
      <c r="C23" s="79">
        <v>0.73275862068965514</v>
      </c>
      <c r="D23" s="79">
        <v>0.95616092368753369</v>
      </c>
      <c r="E23" s="79">
        <v>1.740211311373524</v>
      </c>
      <c r="F23" s="79">
        <v>1.0917030567685588</v>
      </c>
      <c r="G23" s="79">
        <v>0</v>
      </c>
    </row>
    <row r="24">
      <c r="A24" s="15" t="s">
        <v>33</v>
      </c>
      <c r="B24" s="79">
        <v>0.95029239766081863</v>
      </c>
      <c r="C24" s="79">
        <v>0.86421804886155895</v>
      </c>
      <c r="D24" s="79">
        <v>1.7110266159695817</v>
      </c>
      <c r="E24" s="79">
        <v>3.1592039800995022</v>
      </c>
      <c r="F24" s="79">
        <v>1.7216955432058405</v>
      </c>
      <c r="G24" s="79">
        <v>0</v>
      </c>
    </row>
    <row r="25">
      <c r="A25" s="15" t="s">
        <v>34</v>
      </c>
      <c r="B25" s="79">
        <v>0.72992700729927007</v>
      </c>
      <c r="C25" s="79">
        <v>0.58374494836102375</v>
      </c>
      <c r="D25" s="79">
        <v>1.0535557506584723</v>
      </c>
      <c r="E25" s="79">
        <v>2.2707423580786026</v>
      </c>
      <c r="F25" s="79">
        <v>1.2637839177301449</v>
      </c>
      <c r="G25" s="79">
        <v>0</v>
      </c>
    </row>
    <row r="26">
      <c r="A26" s="19" t="s">
        <v>55</v>
      </c>
      <c r="B26" s="132">
        <v>2.4599908550525833</v>
      </c>
      <c r="C26" s="132">
        <v>1.7401880525798756</v>
      </c>
      <c r="D26" s="132">
        <v>3.0851583268531746</v>
      </c>
      <c r="E26" s="132">
        <v>4.5434883483157558</v>
      </c>
      <c r="F26" s="132">
        <v>3.2329492902239916</v>
      </c>
      <c r="G26" s="132">
        <v>1.6403638342532847</v>
      </c>
    </row>
    <row r="29">
      <c r="A29" s="22"/>
    </row>
    <row r="30">
      <c r="A30" s="22"/>
    </row>
  </sheetData>
  <mergeCells count="5">
    <mergeCell ref="A1:G1"/>
    <mergeCell ref="B3:E3"/>
    <mergeCell ref="A3:A4"/>
    <mergeCell ref="F3:F4"/>
    <mergeCell ref="G3:G4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H1"/>
    </sheetView>
  </sheetViews>
  <sheetFormatPr defaultColWidth="8.85546875" defaultRowHeight="15"/>
  <sheetData>
    <row ht="39.75" customHeight="1" r="1">
      <c r="A1" s="8" t="s">
        <v>538</v>
      </c>
      <c r="B1" s="8"/>
      <c r="C1" s="8"/>
      <c r="D1" s="8"/>
      <c r="E1" s="8"/>
      <c r="F1" s="8"/>
      <c r="G1" s="8"/>
      <c r="H1" s="8"/>
    </row>
    <row ht="25.5" customHeight="1" r="3">
      <c r="A3" s="164" t="s">
        <v>9</v>
      </c>
      <c r="B3" s="65" t="s">
        <v>539</v>
      </c>
      <c r="C3" s="65"/>
      <c r="D3" s="65"/>
      <c r="E3" s="65"/>
      <c r="F3" s="65"/>
      <c r="G3" s="65"/>
      <c r="H3" s="164" t="s">
        <v>35</v>
      </c>
    </row>
    <row r="4">
      <c r="A4" s="165"/>
      <c r="B4" s="58" t="s">
        <v>304</v>
      </c>
      <c r="C4" s="58" t="s">
        <v>305</v>
      </c>
      <c r="D4" s="58" t="s">
        <v>306</v>
      </c>
      <c r="E4" s="58" t="s">
        <v>307</v>
      </c>
      <c r="F4" s="58" t="s">
        <v>308</v>
      </c>
      <c r="G4" s="58" t="s">
        <v>309</v>
      </c>
      <c r="H4" s="165"/>
    </row>
    <row r="5">
      <c r="A5" s="15" t="s">
        <v>14</v>
      </c>
      <c r="B5" s="79">
        <v>0.2446183953033268</v>
      </c>
      <c r="C5" s="79">
        <v>0.99722991689750684</v>
      </c>
      <c r="D5" s="79">
        <v>2.391184573002755</v>
      </c>
      <c r="E5" s="79">
        <v>4.5351004348726445</v>
      </c>
      <c r="F5" s="79">
        <v>7.0049099836333877</v>
      </c>
      <c r="G5" s="79">
        <v>17.633928571428573</v>
      </c>
      <c r="H5" s="79">
        <v>3.9107210988172452</v>
      </c>
    </row>
    <row r="6">
      <c r="A6" s="15" t="s">
        <v>15</v>
      </c>
      <c r="B6" s="79">
        <v>0</v>
      </c>
      <c r="C6" s="79">
        <v>2.2099447513812152</v>
      </c>
      <c r="D6" s="79">
        <v>1.5037593984962405</v>
      </c>
      <c r="E6" s="79">
        <v>2.2058823529411766</v>
      </c>
      <c r="F6" s="79">
        <v>9.7222222222222232</v>
      </c>
      <c r="G6" s="79">
        <v>27.450980392156865</v>
      </c>
      <c r="H6" s="79">
        <v>4.2895442359249332</v>
      </c>
    </row>
    <row r="7">
      <c r="A7" s="15" t="s">
        <v>16</v>
      </c>
      <c r="B7" s="79">
        <v>0.17660910518053377</v>
      </c>
      <c r="C7" s="79">
        <v>1.0949464012251149</v>
      </c>
      <c r="D7" s="79">
        <v>2.3444544634806133</v>
      </c>
      <c r="E7" s="79">
        <v>4.8843578819233109</v>
      </c>
      <c r="F7" s="79">
        <v>7.2140762463343115</v>
      </c>
      <c r="G7" s="79">
        <v>17.620605069501227</v>
      </c>
      <c r="H7" s="79">
        <v>4.1416116559095526</v>
      </c>
    </row>
    <row r="8">
      <c r="A8" s="15" t="s">
        <v>17</v>
      </c>
      <c r="B8" s="79">
        <v>0.25641025641025639</v>
      </c>
      <c r="C8" s="79">
        <v>0.48543689320388345</v>
      </c>
      <c r="D8" s="79">
        <v>2.5187566988210075</v>
      </c>
      <c r="E8" s="79">
        <v>3.9772727272727271</v>
      </c>
      <c r="F8" s="79">
        <v>5.5009823182711202</v>
      </c>
      <c r="G8" s="79">
        <v>11.494252873563218</v>
      </c>
      <c r="H8" s="79">
        <v>2.8588098016336057</v>
      </c>
    </row>
    <row r="9">
      <c r="A9" s="15" t="s">
        <v>18</v>
      </c>
      <c r="B9" s="79">
        <v>0</v>
      </c>
      <c r="C9" s="79">
        <v>1.1098779134295227</v>
      </c>
      <c r="D9" s="79">
        <v>2.4052478134110786</v>
      </c>
      <c r="E9" s="79">
        <v>4.3055555555555554</v>
      </c>
      <c r="F9" s="79">
        <v>4.3165467625899279</v>
      </c>
      <c r="G9" s="79">
        <v>16.228070175438596</v>
      </c>
      <c r="H9" s="79">
        <v>3.3196088522902727</v>
      </c>
    </row>
    <row r="10">
      <c r="A10" s="15" t="s">
        <v>19</v>
      </c>
      <c r="B10" s="79">
        <v>0.17123287671232876</v>
      </c>
      <c r="C10" s="79">
        <v>0.58832636631057433</v>
      </c>
      <c r="D10" s="79">
        <v>1.7275155832591274</v>
      </c>
      <c r="E10" s="79">
        <v>3.3579033579033579</v>
      </c>
      <c r="F10" s="79">
        <v>5.2798310454065467</v>
      </c>
      <c r="G10" s="79">
        <v>14.540337711069418</v>
      </c>
      <c r="H10" s="79">
        <v>2.9667758540009359</v>
      </c>
    </row>
    <row r="11">
      <c r="A11" s="15" t="s">
        <v>20</v>
      </c>
      <c r="B11" s="79">
        <v>0.70671378091872794</v>
      </c>
      <c r="C11" s="79">
        <v>0.86848635235732019</v>
      </c>
      <c r="D11" s="79">
        <v>2.190580503833516</v>
      </c>
      <c r="E11" s="79">
        <v>3.0034129692832763</v>
      </c>
      <c r="F11" s="79">
        <v>4.8331415420023012</v>
      </c>
      <c r="G11" s="79">
        <v>16.111111111111111</v>
      </c>
      <c r="H11" s="79">
        <v>3.2212525667351133</v>
      </c>
    </row>
    <row r="12">
      <c r="A12" s="15" t="s">
        <v>21</v>
      </c>
      <c r="B12" s="79">
        <v>0.27173913043478259</v>
      </c>
      <c r="C12" s="79">
        <v>0.81823495032144944</v>
      </c>
      <c r="D12" s="79">
        <v>1.6140602582496413</v>
      </c>
      <c r="E12" s="79">
        <v>4.1086812458581843</v>
      </c>
      <c r="F12" s="79">
        <v>5.9873949579831933</v>
      </c>
      <c r="G12" s="79">
        <v>16.987179487179489</v>
      </c>
      <c r="H12" s="79">
        <v>3.435848149927919</v>
      </c>
    </row>
    <row r="13">
      <c r="A13" s="15" t="s">
        <v>22</v>
      </c>
      <c r="B13" s="79">
        <v>0.1779359430604982</v>
      </c>
      <c r="C13" s="79">
        <v>0.77074450639553949</v>
      </c>
      <c r="D13" s="79">
        <v>1.7110827023306125</v>
      </c>
      <c r="E13" s="79">
        <v>3.3351361096087975</v>
      </c>
      <c r="F13" s="79">
        <v>4.6852949477843637</v>
      </c>
      <c r="G13" s="79">
        <v>13.901345291479823</v>
      </c>
      <c r="H13" s="79">
        <v>2.9730815588589796</v>
      </c>
    </row>
    <row r="14">
      <c r="A14" s="15" t="s">
        <v>23</v>
      </c>
      <c r="B14" s="79">
        <v>0.3201024327784891</v>
      </c>
      <c r="C14" s="79">
        <v>0.83115649489432442</v>
      </c>
      <c r="D14" s="79">
        <v>2.042711234911792</v>
      </c>
      <c r="E14" s="79">
        <v>3.1528444139821796</v>
      </c>
      <c r="F14" s="79">
        <v>5.8297449486584965</v>
      </c>
      <c r="G14" s="79">
        <v>15.544871794871796</v>
      </c>
      <c r="H14" s="79">
        <v>3.5380596023557547</v>
      </c>
    </row>
    <row r="15">
      <c r="A15" s="15" t="s">
        <v>24</v>
      </c>
      <c r="B15" s="79">
        <v>0.26737967914438499</v>
      </c>
      <c r="C15" s="79">
        <v>0.64814814814814814</v>
      </c>
      <c r="D15" s="79">
        <v>0.91556459816887081</v>
      </c>
      <c r="E15" s="79">
        <v>1.756007393715342</v>
      </c>
      <c r="F15" s="79">
        <v>2.5487256371814091</v>
      </c>
      <c r="G15" s="79">
        <v>8.0568720379146921</v>
      </c>
      <c r="H15" s="79">
        <v>1.7118402282453637</v>
      </c>
    </row>
    <row r="16">
      <c r="A16" s="15" t="s">
        <v>25</v>
      </c>
      <c r="B16" s="79">
        <v>0.16722408026755853</v>
      </c>
      <c r="C16" s="79">
        <v>0.80000000000000004</v>
      </c>
      <c r="D16" s="79">
        <v>2.1115143516991091</v>
      </c>
      <c r="E16" s="79">
        <v>2.8096330275229358</v>
      </c>
      <c r="F16" s="79">
        <v>4.9792531120331951</v>
      </c>
      <c r="G16" s="79">
        <v>14.223512336719885</v>
      </c>
      <c r="H16" s="79">
        <v>3.2265292404212413</v>
      </c>
    </row>
    <row r="17">
      <c r="A17" s="15" t="s">
        <v>26</v>
      </c>
      <c r="B17" s="265">
        <v>4.1224489795918373</v>
      </c>
      <c r="C17" s="265">
        <v>4.2481662591687046</v>
      </c>
      <c r="D17" s="265">
        <v>5.423701166299649</v>
      </c>
      <c r="E17" s="265">
        <v>6.365389914577019</v>
      </c>
      <c r="F17" s="265">
        <v>8.3413600462338664</v>
      </c>
      <c r="G17" s="265">
        <v>18.150975402883802</v>
      </c>
      <c r="H17" s="265">
        <v>6.9271853780294697</v>
      </c>
    </row>
    <row r="18">
      <c r="A18" s="15" t="s">
        <v>27</v>
      </c>
      <c r="B18" s="79">
        <v>0</v>
      </c>
      <c r="C18" s="79">
        <v>0.13440860215053765</v>
      </c>
      <c r="D18" s="79">
        <v>0.89452105851658592</v>
      </c>
      <c r="E18" s="79">
        <v>2.6942355889724308</v>
      </c>
      <c r="F18" s="79">
        <v>2.5925925925925926</v>
      </c>
      <c r="G18" s="79">
        <v>11.276948590381426</v>
      </c>
      <c r="H18" s="79">
        <v>2.054794520547945</v>
      </c>
    </row>
    <row r="19">
      <c r="A19" s="15" t="s">
        <v>28</v>
      </c>
      <c r="B19" s="265">
        <v>0.82644628099173556</v>
      </c>
      <c r="C19" s="265">
        <v>0</v>
      </c>
      <c r="D19" s="265">
        <v>1.0395010395010396</v>
      </c>
      <c r="E19" s="265">
        <v>1.4705882352941175</v>
      </c>
      <c r="F19" s="265">
        <v>6.0109289617486334</v>
      </c>
      <c r="G19" s="265">
        <v>6.7226890756302522</v>
      </c>
      <c r="H19" s="265">
        <v>1.9876627827278959</v>
      </c>
    </row>
    <row r="20">
      <c r="A20" s="15" t="s">
        <v>29</v>
      </c>
      <c r="B20" s="79">
        <v>0.65969062784349408</v>
      </c>
      <c r="C20" s="79">
        <v>0.99145970354373225</v>
      </c>
      <c r="D20" s="79">
        <v>1.7183437955741552</v>
      </c>
      <c r="E20" s="79">
        <v>2.606787972641631</v>
      </c>
      <c r="F20" s="79">
        <v>3.3094812164579608</v>
      </c>
      <c r="G20" s="79">
        <v>12.791190173655231</v>
      </c>
      <c r="H20" s="79">
        <v>2.3423944476576053</v>
      </c>
    </row>
    <row r="21">
      <c r="A21" s="15" t="s">
        <v>30</v>
      </c>
      <c r="B21" s="79">
        <v>0.082781456953642391</v>
      </c>
      <c r="C21" s="79">
        <v>0.28137310073157007</v>
      </c>
      <c r="D21" s="79">
        <v>0.97995545657015593</v>
      </c>
      <c r="E21" s="79">
        <v>1.7440638789661695</v>
      </c>
      <c r="F21" s="79">
        <v>2.0655737704918034</v>
      </c>
      <c r="G21" s="79">
        <v>7.4353448275862073</v>
      </c>
      <c r="H21" s="79">
        <v>1.4739314943922399</v>
      </c>
    </row>
    <row r="22">
      <c r="A22" s="15" t="s">
        <v>31</v>
      </c>
      <c r="B22" s="79">
        <v>0</v>
      </c>
      <c r="C22" s="79">
        <v>0.25706940874035988</v>
      </c>
      <c r="D22" s="79">
        <v>1.0108303249097472</v>
      </c>
      <c r="E22" s="79">
        <v>1.639344262295082</v>
      </c>
      <c r="F22" s="79">
        <v>2.8865979381443299</v>
      </c>
      <c r="G22" s="79">
        <v>10.508474576271185</v>
      </c>
      <c r="H22" s="79">
        <v>1.8556176919166243</v>
      </c>
    </row>
    <row r="23">
      <c r="A23" s="15" t="s">
        <v>32</v>
      </c>
      <c r="B23" s="79">
        <v>0</v>
      </c>
      <c r="C23" s="79">
        <v>0.31923383878691142</v>
      </c>
      <c r="D23" s="79">
        <v>0.68476977567886665</v>
      </c>
      <c r="E23" s="79">
        <v>0.892018779342723</v>
      </c>
      <c r="F23" s="79">
        <v>2.3311897106109325</v>
      </c>
      <c r="G23" s="79">
        <v>5.8900523560209423</v>
      </c>
      <c r="H23" s="79">
        <v>1.0917030567685588</v>
      </c>
    </row>
    <row r="24">
      <c r="A24" s="15" t="s">
        <v>33</v>
      </c>
      <c r="B24" s="79">
        <v>0.16</v>
      </c>
      <c r="C24" s="79">
        <v>0.35604082601471637</v>
      </c>
      <c r="D24" s="79">
        <v>1.1792645974940628</v>
      </c>
      <c r="E24" s="79">
        <v>2.0049301561216106</v>
      </c>
      <c r="F24" s="79">
        <v>2.9662180719582532</v>
      </c>
      <c r="G24" s="79">
        <v>11.235383833248601</v>
      </c>
      <c r="H24" s="79">
        <v>1.7216955432058405</v>
      </c>
    </row>
    <row r="25">
      <c r="A25" s="15" t="s">
        <v>34</v>
      </c>
      <c r="B25" s="79">
        <v>0</v>
      </c>
      <c r="C25" s="79">
        <v>0.2210759027266028</v>
      </c>
      <c r="D25" s="79">
        <v>0.7197121151539384</v>
      </c>
      <c r="E25" s="79">
        <v>0.77021822849807453</v>
      </c>
      <c r="F25" s="79">
        <v>1.1137629276054097</v>
      </c>
      <c r="G25" s="79">
        <v>6.4402810304449654</v>
      </c>
      <c r="H25" s="79">
        <v>1.2637839177301449</v>
      </c>
    </row>
    <row r="26">
      <c r="A26" s="19" t="s">
        <v>55</v>
      </c>
      <c r="B26" s="132">
        <v>0.54317634713906549</v>
      </c>
      <c r="C26" s="132">
        <v>1.0237423747344356</v>
      </c>
      <c r="D26" s="132">
        <v>2.0715852706900866</v>
      </c>
      <c r="E26" s="132">
        <v>3.5167012771964115</v>
      </c>
      <c r="F26" s="132">
        <v>5.1838048449940706</v>
      </c>
      <c r="G26" s="132">
        <v>14.25825056071772</v>
      </c>
      <c r="H26" s="132">
        <v>3.2329492902239916</v>
      </c>
    </row>
  </sheetData>
  <mergeCells count="4">
    <mergeCell ref="A1:H1"/>
    <mergeCell ref="A3:A4"/>
    <mergeCell ref="H3:H4"/>
    <mergeCell ref="B3:G3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80">
      <selection activeCell="A1" activeCellId="0" sqref="A1:V1"/>
    </sheetView>
  </sheetViews>
  <sheetFormatPr defaultColWidth="8.85546875" defaultRowHeight="15"/>
  <cols>
    <col customWidth="1" min="1" max="1" width="8.28515625"/>
    <col bestFit="1" customWidth="1" min="2" max="2" width="4.42578125"/>
    <col customWidth="1" min="3" max="3" width="7"/>
    <col customWidth="1" min="4" max="4" width="3.7109375"/>
    <col customWidth="1" min="5" max="5" width="4.42578125"/>
    <col customWidth="1" min="6" max="6" width="4.85546875"/>
    <col customWidth="1" min="7" max="7" width="4.42578125"/>
    <col customWidth="1" min="8" max="8" width="5.7109375"/>
    <col customWidth="1" min="9" max="10" width="3.7109375"/>
    <col customWidth="1" min="11" max="11" width="10.28515625"/>
    <col customWidth="1" min="12" max="17" width="3.7109375"/>
    <col customWidth="1" min="18" max="18" width="5.7109375"/>
    <col customWidth="1" min="19" max="20" width="5.42578125"/>
    <col customWidth="1" min="21" max="21" width="10.42578125"/>
    <col customWidth="1" min="22" max="22" width="8.42578125"/>
  </cols>
  <sheetData>
    <row ht="43.5" customHeight="1" r="1">
      <c r="A1" s="8" t="s">
        <v>540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>
      <c r="B2" s="266"/>
      <c r="C2" s="267"/>
    </row>
    <row customFormat="1" ht="52.5" customHeight="1" r="3" s="268">
      <c r="A3" s="269" t="s">
        <v>541</v>
      </c>
      <c r="B3" s="270" t="s">
        <v>542</v>
      </c>
      <c r="C3" s="271"/>
      <c r="D3" s="270" t="s">
        <v>543</v>
      </c>
      <c r="E3" s="271"/>
      <c r="F3" s="270" t="s">
        <v>544</v>
      </c>
      <c r="G3" s="272"/>
      <c r="H3" s="271"/>
      <c r="I3" s="270" t="s">
        <v>545</v>
      </c>
      <c r="J3" s="272"/>
      <c r="K3" s="272"/>
      <c r="L3" s="271"/>
      <c r="M3" s="270" t="s">
        <v>546</v>
      </c>
      <c r="N3" s="272"/>
      <c r="O3" s="272"/>
      <c r="P3" s="272"/>
      <c r="Q3" s="272"/>
      <c r="R3" s="271"/>
      <c r="S3" s="270" t="s">
        <v>547</v>
      </c>
      <c r="T3" s="271"/>
      <c r="U3" s="273" t="s">
        <v>548</v>
      </c>
      <c r="V3" s="274"/>
    </row>
    <row customFormat="1" ht="87.75" customHeight="1" r="4" s="268">
      <c r="A4" s="275"/>
      <c r="B4" s="276">
        <v>0</v>
      </c>
      <c r="C4" s="276" t="s">
        <v>549</v>
      </c>
      <c r="D4" s="277" t="s">
        <v>550</v>
      </c>
      <c r="E4" s="277" t="s">
        <v>551</v>
      </c>
      <c r="F4" s="277" t="s">
        <v>552</v>
      </c>
      <c r="G4" s="277" t="s">
        <v>553</v>
      </c>
      <c r="H4" s="277" t="s">
        <v>64</v>
      </c>
      <c r="I4" s="277" t="s">
        <v>554</v>
      </c>
      <c r="J4" s="277"/>
      <c r="K4" s="277" t="s">
        <v>555</v>
      </c>
      <c r="L4" s="277"/>
      <c r="M4" s="278" t="s">
        <v>556</v>
      </c>
      <c r="N4" s="278"/>
      <c r="O4" s="277" t="s">
        <v>367</v>
      </c>
      <c r="P4" s="277"/>
      <c r="Q4" s="277" t="s">
        <v>557</v>
      </c>
      <c r="R4" s="277"/>
      <c r="S4" s="277" t="s">
        <v>558</v>
      </c>
      <c r="T4" s="279" t="s">
        <v>559</v>
      </c>
      <c r="U4" s="280"/>
      <c r="V4" s="281"/>
    </row>
    <row customFormat="1" ht="19.5" customHeight="1" r="5" s="282">
      <c r="A5" s="283">
        <v>1</v>
      </c>
      <c r="B5" s="284" t="s">
        <v>560</v>
      </c>
      <c r="C5" s="285"/>
      <c r="D5" s="284" t="s">
        <v>561</v>
      </c>
      <c r="E5" s="285"/>
      <c r="F5" s="284" t="s">
        <v>561</v>
      </c>
      <c r="G5" s="286"/>
      <c r="H5" s="287"/>
      <c r="I5" s="284" t="s">
        <v>561</v>
      </c>
      <c r="J5" s="288"/>
      <c r="K5" s="286"/>
      <c r="L5" s="285"/>
      <c r="M5" s="284" t="s">
        <v>561</v>
      </c>
      <c r="N5" s="288"/>
      <c r="O5" s="286"/>
      <c r="P5" s="286"/>
      <c r="Q5" s="289"/>
      <c r="R5" s="285"/>
      <c r="S5" s="284"/>
      <c r="T5" s="286"/>
      <c r="U5" s="290">
        <v>93009</v>
      </c>
      <c r="V5" s="291">
        <f ref="V5:V17" si="37" t="shared">U5/U$17</f>
        <v>0.26118126753325527</v>
      </c>
    </row>
    <row customFormat="1" ht="19.5" customHeight="1" r="6" s="282">
      <c r="A6" s="292" t="s">
        <v>562</v>
      </c>
      <c r="B6" s="293" t="s">
        <v>560</v>
      </c>
      <c r="C6" s="294"/>
      <c r="D6" s="293" t="s">
        <v>561</v>
      </c>
      <c r="E6" s="294"/>
      <c r="F6" s="293" t="s">
        <v>561</v>
      </c>
      <c r="G6" s="295"/>
      <c r="H6" s="296"/>
      <c r="I6" s="293" t="s">
        <v>561</v>
      </c>
      <c r="J6" s="297"/>
      <c r="K6" s="295"/>
      <c r="L6" s="294"/>
      <c r="M6" s="298"/>
      <c r="N6" s="295"/>
      <c r="O6" s="297" t="s">
        <v>561</v>
      </c>
      <c r="P6" s="297"/>
      <c r="Q6" s="298"/>
      <c r="R6" s="294"/>
      <c r="S6" s="293"/>
      <c r="T6" s="295"/>
      <c r="U6" s="290">
        <v>50299</v>
      </c>
      <c r="V6" s="291">
        <f si="37" t="shared"/>
        <v>0.14124607914992321</v>
      </c>
      <c r="W6" s="135"/>
      <c r="Y6" s="299"/>
    </row>
    <row customFormat="1" ht="19.5" customHeight="1" r="7" s="282">
      <c r="A7" s="300" t="s">
        <v>563</v>
      </c>
      <c r="B7" s="284" t="s">
        <v>560</v>
      </c>
      <c r="C7" s="285"/>
      <c r="D7" s="284" t="s">
        <v>561</v>
      </c>
      <c r="E7" s="285"/>
      <c r="F7" s="284" t="s">
        <v>561</v>
      </c>
      <c r="G7" s="286"/>
      <c r="H7" s="287"/>
      <c r="I7" s="301" t="s">
        <v>561</v>
      </c>
      <c r="J7" s="302"/>
      <c r="K7" s="303"/>
      <c r="L7" s="304"/>
      <c r="M7" s="305"/>
      <c r="N7" s="303"/>
      <c r="O7" s="303"/>
      <c r="P7" s="303"/>
      <c r="Q7" s="301" t="s">
        <v>561</v>
      </c>
      <c r="R7" s="306"/>
      <c r="S7" s="284"/>
      <c r="T7" s="286"/>
      <c r="U7" s="290">
        <v>13657</v>
      </c>
      <c r="V7" s="291">
        <f si="37" t="shared"/>
        <v>0.038350617367154435</v>
      </c>
      <c r="W7" s="135"/>
      <c r="Y7" s="299"/>
    </row>
    <row customFormat="1" ht="19.5" customHeight="1" r="8" s="282">
      <c r="A8" s="292">
        <v>3</v>
      </c>
      <c r="B8" s="298"/>
      <c r="C8" s="307" t="s">
        <v>561</v>
      </c>
      <c r="D8" s="293" t="s">
        <v>561</v>
      </c>
      <c r="E8" s="294"/>
      <c r="F8" s="293" t="s">
        <v>561</v>
      </c>
      <c r="G8" s="295"/>
      <c r="H8" s="296"/>
      <c r="I8" s="293" t="s">
        <v>561</v>
      </c>
      <c r="J8" s="297"/>
      <c r="K8" s="295"/>
      <c r="L8" s="294"/>
      <c r="M8" s="293" t="s">
        <v>561</v>
      </c>
      <c r="N8" s="297"/>
      <c r="O8" s="295"/>
      <c r="P8" s="295"/>
      <c r="Q8" s="298"/>
      <c r="R8" s="294"/>
      <c r="S8" s="293"/>
      <c r="T8" s="297" t="s">
        <v>561</v>
      </c>
      <c r="U8" s="290">
        <v>86837</v>
      </c>
      <c r="V8" s="291">
        <f si="37" t="shared"/>
        <v>0.24384949551963023</v>
      </c>
      <c r="W8" s="135"/>
      <c r="Y8" s="299"/>
    </row>
    <row customFormat="1" ht="19.5" customHeight="1" r="9" s="282">
      <c r="A9" s="300" t="s">
        <v>564</v>
      </c>
      <c r="B9" s="289"/>
      <c r="C9" s="308" t="s">
        <v>561</v>
      </c>
      <c r="D9" s="284" t="s">
        <v>561</v>
      </c>
      <c r="E9" s="285"/>
      <c r="F9" s="284" t="s">
        <v>561</v>
      </c>
      <c r="G9" s="286"/>
      <c r="H9" s="287"/>
      <c r="I9" s="284" t="s">
        <v>561</v>
      </c>
      <c r="J9" s="288"/>
      <c r="K9" s="286"/>
      <c r="L9" s="285"/>
      <c r="M9" s="289"/>
      <c r="N9" s="286"/>
      <c r="O9" s="288" t="s">
        <v>561</v>
      </c>
      <c r="P9" s="288"/>
      <c r="Q9" s="289"/>
      <c r="R9" s="285"/>
      <c r="S9" s="284"/>
      <c r="T9" s="288" t="s">
        <v>561</v>
      </c>
      <c r="U9" s="290">
        <v>26195</v>
      </c>
      <c r="V9" s="291">
        <f si="37" t="shared"/>
        <v>0.073558938414923516</v>
      </c>
      <c r="W9" s="135"/>
      <c r="Y9" s="299"/>
    </row>
    <row customFormat="1" ht="19.5" customHeight="1" r="10" s="282">
      <c r="A10" s="292" t="s">
        <v>565</v>
      </c>
      <c r="B10" s="298"/>
      <c r="C10" s="307" t="s">
        <v>561</v>
      </c>
      <c r="D10" s="293" t="s">
        <v>561</v>
      </c>
      <c r="E10" s="294"/>
      <c r="F10" s="293" t="s">
        <v>561</v>
      </c>
      <c r="G10" s="295"/>
      <c r="H10" s="296"/>
      <c r="I10" s="293" t="s">
        <v>561</v>
      </c>
      <c r="J10" s="297"/>
      <c r="K10" s="295"/>
      <c r="L10" s="294"/>
      <c r="M10" s="298"/>
      <c r="N10" s="295"/>
      <c r="O10" s="295"/>
      <c r="P10" s="295"/>
      <c r="Q10" s="293" t="s">
        <v>561</v>
      </c>
      <c r="R10" s="307"/>
      <c r="S10" s="293"/>
      <c r="T10" s="297" t="s">
        <v>561</v>
      </c>
      <c r="U10" s="290">
        <v>4351</v>
      </c>
      <c r="V10" s="291">
        <f si="37" t="shared"/>
        <v>0.012218169156073001</v>
      </c>
      <c r="W10" s="135"/>
      <c r="Y10" s="299"/>
    </row>
    <row customFormat="1" ht="19.5" customHeight="1" r="11" s="282">
      <c r="A11" s="300">
        <v>5</v>
      </c>
      <c r="B11" s="289"/>
      <c r="C11" s="308" t="s">
        <v>561</v>
      </c>
      <c r="D11" s="284" t="s">
        <v>561</v>
      </c>
      <c r="E11" s="285"/>
      <c r="F11" s="284" t="s">
        <v>561</v>
      </c>
      <c r="G11" s="286"/>
      <c r="H11" s="287"/>
      <c r="I11" s="284" t="s">
        <v>561</v>
      </c>
      <c r="J11" s="288"/>
      <c r="K11" s="286"/>
      <c r="L11" s="285"/>
      <c r="M11" s="289"/>
      <c r="N11" s="286"/>
      <c r="O11" s="286"/>
      <c r="P11" s="286"/>
      <c r="Q11" s="289"/>
      <c r="R11" s="285"/>
      <c r="S11" s="284" t="s">
        <v>561</v>
      </c>
      <c r="T11" s="286"/>
      <c r="U11" s="290">
        <v>44899</v>
      </c>
      <c r="V11" s="291">
        <f si="37" t="shared"/>
        <v>0.12608218270248717</v>
      </c>
      <c r="W11" s="135"/>
      <c r="Y11" s="299"/>
    </row>
    <row customFormat="1" ht="18" customHeight="1" r="12" s="282">
      <c r="A12" s="292">
        <v>6</v>
      </c>
      <c r="B12" s="293" t="s">
        <v>560</v>
      </c>
      <c r="C12" s="294"/>
      <c r="D12" s="293" t="s">
        <v>561</v>
      </c>
      <c r="E12" s="294"/>
      <c r="F12" s="298"/>
      <c r="G12" s="297" t="s">
        <v>561</v>
      </c>
      <c r="H12" s="296"/>
      <c r="I12" s="298"/>
      <c r="J12" s="295"/>
      <c r="K12" s="295"/>
      <c r="L12" s="294"/>
      <c r="M12" s="298"/>
      <c r="N12" s="295"/>
      <c r="O12" s="295"/>
      <c r="P12" s="295"/>
      <c r="Q12" s="298"/>
      <c r="R12" s="294"/>
      <c r="S12" s="293"/>
      <c r="T12" s="295"/>
      <c r="U12" s="290">
        <v>7836</v>
      </c>
      <c r="V12" s="291">
        <f si="37" t="shared"/>
        <v>0.02200449862261274</v>
      </c>
      <c r="W12" s="135"/>
      <c r="Y12" s="299"/>
    </row>
    <row customFormat="1" ht="18" customHeight="1" r="13" s="282">
      <c r="A13" s="300">
        <v>7</v>
      </c>
      <c r="B13" s="289"/>
      <c r="C13" s="308" t="s">
        <v>561</v>
      </c>
      <c r="D13" s="284" t="s">
        <v>561</v>
      </c>
      <c r="E13" s="285"/>
      <c r="F13" s="289"/>
      <c r="G13" s="288" t="s">
        <v>561</v>
      </c>
      <c r="H13" s="287"/>
      <c r="I13" s="289"/>
      <c r="J13" s="286"/>
      <c r="K13" s="286"/>
      <c r="L13" s="285"/>
      <c r="M13" s="289"/>
      <c r="N13" s="286"/>
      <c r="O13" s="286"/>
      <c r="P13" s="286"/>
      <c r="Q13" s="289"/>
      <c r="R13" s="285"/>
      <c r="S13" s="284"/>
      <c r="T13" s="286"/>
      <c r="U13" s="290">
        <v>4510</v>
      </c>
      <c r="V13" s="291">
        <f si="37" t="shared"/>
        <v>0.01266466166258084</v>
      </c>
      <c r="W13" s="135"/>
      <c r="Y13" s="299"/>
    </row>
    <row customFormat="1" ht="18" customHeight="1" r="14" s="282">
      <c r="A14" s="292">
        <v>8</v>
      </c>
      <c r="B14" s="298"/>
      <c r="C14" s="294"/>
      <c r="D14" s="298"/>
      <c r="E14" s="307" t="s">
        <v>561</v>
      </c>
      <c r="F14" s="298"/>
      <c r="G14" s="295"/>
      <c r="H14" s="296"/>
      <c r="I14" s="298"/>
      <c r="J14" s="295"/>
      <c r="K14" s="295"/>
      <c r="L14" s="294"/>
      <c r="M14" s="298"/>
      <c r="N14" s="295"/>
      <c r="O14" s="295"/>
      <c r="P14" s="295"/>
      <c r="Q14" s="298"/>
      <c r="R14" s="294"/>
      <c r="S14" s="298"/>
      <c r="T14" s="297"/>
      <c r="U14" s="290">
        <v>5653</v>
      </c>
      <c r="V14" s="291">
        <f si="37" t="shared"/>
        <v>0.015874353077288135</v>
      </c>
      <c r="W14" s="135"/>
      <c r="Y14" s="299"/>
    </row>
    <row customFormat="1" ht="19.5" customHeight="1" r="15" s="282">
      <c r="A15" s="300">
        <v>9</v>
      </c>
      <c r="B15" s="289"/>
      <c r="C15" s="285"/>
      <c r="D15" s="284" t="s">
        <v>561</v>
      </c>
      <c r="E15" s="285"/>
      <c r="F15" s="289"/>
      <c r="G15" s="286"/>
      <c r="H15" s="309" t="s">
        <v>561</v>
      </c>
      <c r="I15" s="289"/>
      <c r="J15" s="286"/>
      <c r="K15" s="286"/>
      <c r="L15" s="285"/>
      <c r="M15" s="289"/>
      <c r="N15" s="286"/>
      <c r="O15" s="286"/>
      <c r="P15" s="286"/>
      <c r="Q15" s="289"/>
      <c r="R15" s="285"/>
      <c r="S15" s="284"/>
      <c r="T15" s="286"/>
      <c r="U15" s="290">
        <v>1666</v>
      </c>
      <c r="V15" s="291">
        <f si="37" t="shared"/>
        <v>0.004678342866931192</v>
      </c>
      <c r="W15" s="135"/>
      <c r="Y15" s="299"/>
    </row>
    <row customFormat="1" ht="19.5" customHeight="1" r="16" s="282">
      <c r="A16" s="292">
        <v>10</v>
      </c>
      <c r="B16" s="298"/>
      <c r="C16" s="294"/>
      <c r="D16" s="293" t="s">
        <v>561</v>
      </c>
      <c r="E16" s="294"/>
      <c r="F16" s="293" t="s">
        <v>561</v>
      </c>
      <c r="G16" s="295"/>
      <c r="H16" s="296"/>
      <c r="I16" s="298"/>
      <c r="J16" s="295"/>
      <c r="K16" s="297" t="s">
        <v>561</v>
      </c>
      <c r="L16" s="307"/>
      <c r="M16" s="298"/>
      <c r="N16" s="295"/>
      <c r="O16" s="295"/>
      <c r="P16" s="295"/>
      <c r="Q16" s="298"/>
      <c r="R16" s="294"/>
      <c r="S16" s="293"/>
      <c r="T16" s="295"/>
      <c r="U16" s="290">
        <v>17197</v>
      </c>
      <c r="V16" s="291">
        <f si="37" t="shared"/>
        <v>0.048291393927140283</v>
      </c>
      <c r="W16" s="135"/>
      <c r="Y16" s="299"/>
    </row>
    <row ht="18" customHeight="1" r="17">
      <c r="A17" s="310" t="s">
        <v>35</v>
      </c>
      <c r="B17" s="311"/>
      <c r="C17" s="312"/>
      <c r="D17" s="311"/>
      <c r="E17" s="312"/>
      <c r="F17" s="311"/>
      <c r="G17" s="313"/>
      <c r="H17" s="313"/>
      <c r="I17" s="311"/>
      <c r="J17" s="313"/>
      <c r="K17" s="313"/>
      <c r="L17" s="312"/>
      <c r="M17" s="311"/>
      <c r="N17" s="313"/>
      <c r="O17" s="313"/>
      <c r="P17" s="313"/>
      <c r="Q17" s="311"/>
      <c r="R17" s="312"/>
      <c r="S17" s="311"/>
      <c r="T17" s="313"/>
      <c r="U17" s="290">
        <v>356109</v>
      </c>
      <c r="V17" s="314">
        <f si="37" t="shared"/>
        <v>1</v>
      </c>
      <c r="W17" s="135"/>
      <c r="Y17" s="299"/>
    </row>
    <row r="18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135"/>
      <c r="Y18" s="299"/>
    </row>
    <row r="19">
      <c r="W19" s="135"/>
    </row>
    <row ht="15.75" r="20">
      <c r="A20" s="316"/>
      <c r="W20" s="135"/>
    </row>
    <row r="26">
      <c r="E26" s="135"/>
      <c r="F26" s="135"/>
    </row>
    <row r="27">
      <c r="E27" s="135"/>
      <c r="F27" s="135"/>
    </row>
    <row r="28">
      <c r="E28" s="135"/>
      <c r="F28" s="135"/>
    </row>
    <row r="29">
      <c r="E29" s="135"/>
      <c r="F29" s="135"/>
    </row>
    <row r="30">
      <c r="E30" s="135"/>
      <c r="F30" s="135"/>
    </row>
    <row r="31">
      <c r="E31" s="135"/>
      <c r="F31" s="135"/>
    </row>
    <row r="32">
      <c r="E32" s="135"/>
      <c r="F32" s="135"/>
    </row>
    <row r="33">
      <c r="E33" s="135"/>
      <c r="F33" s="135"/>
    </row>
    <row r="38">
      <c r="A38" s="0" t="s">
        <v>275</v>
      </c>
    </row>
  </sheetData>
  <mergeCells count="79">
    <mergeCell ref="A1:V1"/>
    <mergeCell ref="U3:V4"/>
    <mergeCell ref="A3:A4"/>
    <mergeCell ref="M3:R3"/>
    <mergeCell ref="S3:T3"/>
    <mergeCell ref="B3:C3"/>
    <mergeCell ref="D3:E3"/>
    <mergeCell ref="F3:H3"/>
    <mergeCell ref="I3:L3"/>
    <mergeCell ref="I4:J4"/>
    <mergeCell ref="K4:L4"/>
    <mergeCell ref="O4:P4"/>
    <mergeCell ref="Q4:R4"/>
    <mergeCell ref="M4:N4"/>
    <mergeCell ref="I5:J5"/>
    <mergeCell ref="K5:L5"/>
    <mergeCell ref="M5:N5"/>
    <mergeCell ref="O5:P5"/>
    <mergeCell ref="Q5:R5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Q7:R7"/>
    <mergeCell ref="I8:J8"/>
    <mergeCell ref="K8:L8"/>
    <mergeCell ref="M8:N8"/>
    <mergeCell ref="O8:P8"/>
    <mergeCell ref="Q8:R8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  <mergeCell ref="I11:J11"/>
    <mergeCell ref="K11:L11"/>
    <mergeCell ref="M11:N11"/>
    <mergeCell ref="O11:P11"/>
    <mergeCell ref="Q11:R11"/>
    <mergeCell ref="I12:J12"/>
    <mergeCell ref="K12:L12"/>
    <mergeCell ref="M12:N12"/>
    <mergeCell ref="O12:P12"/>
    <mergeCell ref="Q12:R12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I15:J15"/>
    <mergeCell ref="K15:L15"/>
    <mergeCell ref="M15:N15"/>
    <mergeCell ref="O15:P15"/>
    <mergeCell ref="Q15:R15"/>
    <mergeCell ref="I16:J16"/>
    <mergeCell ref="K16:L16"/>
    <mergeCell ref="M16:N16"/>
    <mergeCell ref="O16:P16"/>
    <mergeCell ref="Q16:R16"/>
    <mergeCell ref="I17:J17"/>
    <mergeCell ref="K17:L17"/>
    <mergeCell ref="M17:N17"/>
    <mergeCell ref="O17:P17"/>
    <mergeCell ref="Q17:R17"/>
  </mergeCells>
  <printOptions headings="0" gridLines="1" gridLinesSet="1"/>
  <pageMargins left="0.69999999999999996" right="0.69999999999999996" top="0.75" bottom="0.75" header="0.5" footer="0.5"/>
  <pageSetup paperSize="9" orientation="landscape"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O1"/>
    </sheetView>
  </sheetViews>
  <sheetFormatPr defaultColWidth="11.42578125" defaultRowHeight="15"/>
  <cols>
    <col customWidth="1" min="1" max="1" width="18.140625"/>
    <col customWidth="1" min="2" max="13" width="8.85546875"/>
  </cols>
  <sheetData>
    <row ht="15.75" r="1">
      <c r="A1" s="317" t="s">
        <v>566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ht="15.75" r="2">
      <c r="A2" s="318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</row>
    <row ht="60" r="3">
      <c r="A3" s="320" t="s">
        <v>9</v>
      </c>
      <c r="B3" s="321" t="s">
        <v>567</v>
      </c>
      <c r="C3" s="321" t="s">
        <v>568</v>
      </c>
      <c r="D3" s="321" t="s">
        <v>569</v>
      </c>
      <c r="E3" s="321" t="s">
        <v>570</v>
      </c>
      <c r="F3" s="321" t="s">
        <v>571</v>
      </c>
      <c r="G3" s="321" t="s">
        <v>572</v>
      </c>
      <c r="H3" s="321" t="s">
        <v>573</v>
      </c>
      <c r="I3" s="321" t="s">
        <v>574</v>
      </c>
      <c r="J3" s="321" t="s">
        <v>575</v>
      </c>
      <c r="K3" s="321" t="s">
        <v>576</v>
      </c>
      <c r="L3" s="321" t="s">
        <v>577</v>
      </c>
      <c r="M3" s="321" t="s">
        <v>578</v>
      </c>
      <c r="N3" s="322" t="s">
        <v>579</v>
      </c>
      <c r="O3" s="322" t="s">
        <v>580</v>
      </c>
    </row>
    <row r="4">
      <c r="A4" s="323" t="s">
        <v>14</v>
      </c>
      <c r="B4" s="324">
        <v>26.987830008942804</v>
      </c>
      <c r="C4" s="324">
        <v>14.514561219332013</v>
      </c>
      <c r="D4" s="324">
        <v>2.0257397254947707</v>
      </c>
      <c r="E4" s="324">
        <v>25.96523970605389</v>
      </c>
      <c r="F4" s="324">
        <v>7.842451106186088</v>
      </c>
      <c r="G4" s="324">
        <v>1.7768964578716124</v>
      </c>
      <c r="H4" s="324">
        <v>9.55713674715191</v>
      </c>
      <c r="I4" s="324">
        <v>2.7917104086473037</v>
      </c>
      <c r="J4" s="324">
        <v>1.442513317002994</v>
      </c>
      <c r="K4" s="324">
        <v>1.5047241339087833</v>
      </c>
      <c r="L4" s="324">
        <v>0.53268011975582263</v>
      </c>
      <c r="M4" s="324">
        <v>5.058517049652008</v>
      </c>
      <c r="N4" s="325">
        <v>25719</v>
      </c>
      <c r="O4" s="326">
        <v>98.333014719938831</v>
      </c>
    </row>
    <row r="5">
      <c r="A5" s="323" t="s">
        <v>15</v>
      </c>
      <c r="B5" s="324">
        <v>25.309491059147181</v>
      </c>
      <c r="C5" s="324">
        <v>12.929848693259974</v>
      </c>
      <c r="D5" s="324">
        <v>0.82530949105914708</v>
      </c>
      <c r="E5" s="324">
        <v>28.473177441540575</v>
      </c>
      <c r="F5" s="324">
        <v>7.4277854195323245</v>
      </c>
      <c r="G5" s="324">
        <v>0.68775790921595592</v>
      </c>
      <c r="H5" s="324">
        <v>11.554332874828061</v>
      </c>
      <c r="I5" s="324">
        <v>2.3383768913342506</v>
      </c>
      <c r="J5" s="324">
        <v>1.3755158184319118</v>
      </c>
      <c r="K5" s="324">
        <v>1.2379642365887207</v>
      </c>
      <c r="L5" s="324">
        <v>0.68775790921595592</v>
      </c>
      <c r="M5" s="324">
        <v>7.1526822558459422</v>
      </c>
      <c r="N5" s="325">
        <v>727</v>
      </c>
      <c r="O5" s="326">
        <v>97.453083109919575</v>
      </c>
    </row>
    <row r="6">
      <c r="A6" s="323" t="s">
        <v>16</v>
      </c>
      <c r="B6" s="324">
        <v>24.363031302461707</v>
      </c>
      <c r="C6" s="324">
        <v>15.648259571243928</v>
      </c>
      <c r="D6" s="324">
        <v>2.6147286476207454</v>
      </c>
      <c r="E6" s="324">
        <v>25.342068904042431</v>
      </c>
      <c r="F6" s="324">
        <v>9.5407882812616069</v>
      </c>
      <c r="G6" s="324">
        <v>1.026578122446554</v>
      </c>
      <c r="H6" s="324">
        <v>11.31612960734501</v>
      </c>
      <c r="I6" s="324">
        <v>2.1333808738541991</v>
      </c>
      <c r="J6" s="324">
        <v>1.2226827710181098</v>
      </c>
      <c r="K6" s="324">
        <v>1.6044925792218212</v>
      </c>
      <c r="L6" s="324">
        <v>0.41895084013014217</v>
      </c>
      <c r="M6" s="324">
        <v>4.7689084993537456</v>
      </c>
      <c r="N6" s="325">
        <v>67311</v>
      </c>
      <c r="O6" s="326">
        <v>99.135467907743973</v>
      </c>
    </row>
    <row r="7">
      <c r="A7" s="323" t="s">
        <v>70</v>
      </c>
      <c r="B7" s="324">
        <v>25.610236220472444</v>
      </c>
      <c r="C7" s="324">
        <v>12.007874015748031</v>
      </c>
      <c r="D7" s="324">
        <v>0.88582677165354329</v>
      </c>
      <c r="E7" s="324">
        <v>30.531496062992126</v>
      </c>
      <c r="F7" s="324">
        <v>7.8346456692913389</v>
      </c>
      <c r="G7" s="324">
        <v>0.98425196850393704</v>
      </c>
      <c r="H7" s="324">
        <v>12.460629921259843</v>
      </c>
      <c r="I7" s="324">
        <v>2.1653543307086616</v>
      </c>
      <c r="J7" s="324">
        <v>1.3779527559055118</v>
      </c>
      <c r="K7" s="324">
        <v>1.2204724409448819</v>
      </c>
      <c r="L7" s="324">
        <v>1.1220472440944882</v>
      </c>
      <c r="M7" s="324">
        <v>3.7992125984251968</v>
      </c>
      <c r="N7" s="325">
        <v>5080</v>
      </c>
      <c r="O7" s="326">
        <v>99.94097973637615</v>
      </c>
    </row>
    <row r="8">
      <c r="A8" s="323" t="s">
        <v>71</v>
      </c>
      <c r="B8" s="324">
        <v>24.655754741491297</v>
      </c>
      <c r="C8" s="324">
        <v>16.757599376461418</v>
      </c>
      <c r="D8" s="324">
        <v>1.7666926474408939</v>
      </c>
      <c r="E8" s="324">
        <v>27.877370745648221</v>
      </c>
      <c r="F8" s="324">
        <v>9.6648480124707703</v>
      </c>
      <c r="G8" s="324">
        <v>0.83138477526630306</v>
      </c>
      <c r="H8" s="324">
        <v>9.3790594959729798</v>
      </c>
      <c r="I8" s="324">
        <v>1.8965965185762534</v>
      </c>
      <c r="J8" s="324">
        <v>1.4029618082618862</v>
      </c>
      <c r="K8" s="324">
        <v>1.1691348402182384</v>
      </c>
      <c r="L8" s="324">
        <v>0.31176929072486359</v>
      </c>
      <c r="M8" s="324">
        <v>4.2868277474668748</v>
      </c>
      <c r="N8" s="325">
        <v>3849</v>
      </c>
      <c r="O8" s="326">
        <v>99.844357976653697</v>
      </c>
    </row>
    <row r="9">
      <c r="A9" s="323" t="s">
        <v>19</v>
      </c>
      <c r="B9" s="324">
        <v>25.994286969896724</v>
      </c>
      <c r="C9" s="324">
        <v>15.745362086825502</v>
      </c>
      <c r="D9" s="324">
        <v>2.1031484446118593</v>
      </c>
      <c r="E9" s="324">
        <v>26.948551338795241</v>
      </c>
      <c r="F9" s="324">
        <v>8.7547477791380217</v>
      </c>
      <c r="G9" s="324">
        <v>1.3215305898232728</v>
      </c>
      <c r="H9" s="324">
        <v>9.6619267350974667</v>
      </c>
      <c r="I9" s="324">
        <v>2.2130144081363592</v>
      </c>
      <c r="J9" s="324">
        <v>1.3309476724110871</v>
      </c>
      <c r="K9" s="324">
        <v>1.3466428100574441</v>
      </c>
      <c r="L9" s="324">
        <v>0.36412719339548605</v>
      </c>
      <c r="M9" s="324">
        <v>4.2157139718115326</v>
      </c>
      <c r="N9" s="325">
        <v>31857</v>
      </c>
      <c r="O9" s="326">
        <v>99.83390786587276</v>
      </c>
    </row>
    <row r="10">
      <c r="A10" s="323" t="s">
        <v>20</v>
      </c>
      <c r="B10" s="324">
        <v>27.026673640167363</v>
      </c>
      <c r="C10" s="324">
        <v>16.0826359832636</v>
      </c>
      <c r="D10" s="324">
        <v>1.372907949790795</v>
      </c>
      <c r="E10" s="324">
        <v>27.588912133891213</v>
      </c>
      <c r="F10" s="324">
        <v>9.0742677824267783</v>
      </c>
      <c r="G10" s="324">
        <v>0.6145397489539749</v>
      </c>
      <c r="H10" s="324">
        <v>8.8389121338912133</v>
      </c>
      <c r="I10" s="324">
        <v>2.2097280334728033</v>
      </c>
      <c r="J10" s="324">
        <v>1.3075313807531379</v>
      </c>
      <c r="K10" s="324">
        <v>1.6082635983263598</v>
      </c>
      <c r="L10" s="324">
        <v>0.33995815899581594</v>
      </c>
      <c r="M10" s="324">
        <v>3.9356694560669454</v>
      </c>
      <c r="N10" s="325">
        <v>7648</v>
      </c>
      <c r="O10" s="326">
        <v>98.64568554108088</v>
      </c>
    </row>
    <row r="11">
      <c r="A11" s="323" t="s">
        <v>21</v>
      </c>
      <c r="B11" s="324">
        <v>29.015670910871695</v>
      </c>
      <c r="C11" s="324">
        <v>12.97747306562194</v>
      </c>
      <c r="D11" s="324">
        <v>4.1258570029382957</v>
      </c>
      <c r="E11" s="324">
        <v>25.110186092066598</v>
      </c>
      <c r="F11" s="324">
        <v>5.9745347698334967</v>
      </c>
      <c r="G11" s="324">
        <v>1.346718903036239</v>
      </c>
      <c r="H11" s="324">
        <v>10.479921645445641</v>
      </c>
      <c r="I11" s="324">
        <v>2.6322233104799215</v>
      </c>
      <c r="J11" s="324">
        <v>1.3099902056807051</v>
      </c>
      <c r="K11" s="324">
        <v>1.8854064642507347</v>
      </c>
      <c r="L11" s="324">
        <v>0.514201762977473</v>
      </c>
      <c r="M11" s="324">
        <v>4.6278158667972571</v>
      </c>
      <c r="N11" s="325">
        <v>8168</v>
      </c>
      <c r="O11" s="326">
        <v>98.374081657232324</v>
      </c>
    </row>
    <row r="12">
      <c r="A12" s="323" t="s">
        <v>22</v>
      </c>
      <c r="B12" s="324">
        <v>25.488149744142202</v>
      </c>
      <c r="C12" s="324">
        <v>16.156073256127122</v>
      </c>
      <c r="D12" s="324">
        <v>2.7302720172367358</v>
      </c>
      <c r="E12" s="324">
        <v>25.653110692162674</v>
      </c>
      <c r="F12" s="324">
        <v>8.8809587934284941</v>
      </c>
      <c r="G12" s="324">
        <v>1.319687584163749</v>
      </c>
      <c r="H12" s="324">
        <v>9.971720980339347</v>
      </c>
      <c r="I12" s="324">
        <v>2.0906275249124699</v>
      </c>
      <c r="J12" s="324">
        <v>1.2388903851333153</v>
      </c>
      <c r="K12" s="324">
        <v>1.4981147320226234</v>
      </c>
      <c r="L12" s="324">
        <v>0.49824939402100721</v>
      </c>
      <c r="M12" s="324">
        <v>4.4741448963102615</v>
      </c>
      <c r="N12" s="325">
        <v>29704</v>
      </c>
      <c r="O12" s="326">
        <v>99.922629259595652</v>
      </c>
    </row>
    <row r="13">
      <c r="A13" s="323" t="s">
        <v>23</v>
      </c>
      <c r="B13" s="324">
        <v>26.40549016043267</v>
      </c>
      <c r="C13" s="324">
        <v>14.379857292187429</v>
      </c>
      <c r="D13" s="324">
        <v>2.0678998318411126</v>
      </c>
      <c r="E13" s="324">
        <v>27.791664772985502</v>
      </c>
      <c r="F13" s="324">
        <v>8.7669863200472662</v>
      </c>
      <c r="G13" s="324">
        <v>1.2543744034904332</v>
      </c>
      <c r="H13" s="324">
        <v>8.7897104940235415</v>
      </c>
      <c r="I13" s="324">
        <v>2.3269554151706586</v>
      </c>
      <c r="J13" s="324">
        <v>1.4452574648911511</v>
      </c>
      <c r="K13" s="324">
        <v>1.5861473435440623</v>
      </c>
      <c r="L13" s="324">
        <v>0.78171158478389302</v>
      </c>
      <c r="M13" s="324">
        <v>4.4039449166022813</v>
      </c>
      <c r="N13" s="325">
        <v>22003</v>
      </c>
      <c r="O13" s="326">
        <v>97.487815684536997</v>
      </c>
    </row>
    <row r="14">
      <c r="A14" s="323" t="s">
        <v>24</v>
      </c>
      <c r="B14" s="324">
        <v>33.999266862170089</v>
      </c>
      <c r="C14" s="324">
        <v>15.267595307917889</v>
      </c>
      <c r="D14" s="324">
        <v>4.7287390029325511</v>
      </c>
      <c r="E14" s="324">
        <v>22.965542521994134</v>
      </c>
      <c r="F14" s="324">
        <v>5.1319648093841641</v>
      </c>
      <c r="G14" s="324">
        <v>1.1363636363636365</v>
      </c>
      <c r="H14" s="324">
        <v>6.4882697947214076</v>
      </c>
      <c r="I14" s="324">
        <v>2.8592375366568912</v>
      </c>
      <c r="J14" s="324">
        <v>1.1363636363636365</v>
      </c>
      <c r="K14" s="324">
        <v>1.5945747800586509</v>
      </c>
      <c r="L14" s="324">
        <v>0.43988269794721413</v>
      </c>
      <c r="M14" s="324">
        <v>4.2521994134897358</v>
      </c>
      <c r="N14" s="325">
        <v>5456</v>
      </c>
      <c r="O14" s="326">
        <v>97.289586305278178</v>
      </c>
    </row>
    <row r="15">
      <c r="A15" s="323" t="s">
        <v>25</v>
      </c>
      <c r="B15" s="324">
        <v>25.384526425349836</v>
      </c>
      <c r="C15" s="324">
        <v>16.618480397825834</v>
      </c>
      <c r="D15" s="324">
        <v>4.5680582861107899</v>
      </c>
      <c r="E15" s="324">
        <v>24.378397131953278</v>
      </c>
      <c r="F15" s="324">
        <v>6.9041285995142827</v>
      </c>
      <c r="G15" s="324">
        <v>1.7462703827917196</v>
      </c>
      <c r="H15" s="324">
        <v>10.917081068578698</v>
      </c>
      <c r="I15" s="324">
        <v>2.1741644500982997</v>
      </c>
      <c r="J15" s="324">
        <v>1.0755175205273506</v>
      </c>
      <c r="K15" s="324">
        <v>1.5727998149647278</v>
      </c>
      <c r="L15" s="324">
        <v>0.42789406730658031</v>
      </c>
      <c r="M15" s="324">
        <v>4.2326818549786056</v>
      </c>
      <c r="N15" s="325">
        <v>8647</v>
      </c>
      <c r="O15" s="326">
        <v>96.95033075456891</v>
      </c>
    </row>
    <row r="16">
      <c r="A16" s="323" t="s">
        <v>26</v>
      </c>
      <c r="B16" s="327"/>
      <c r="C16" s="327"/>
      <c r="D16" s="324"/>
      <c r="E16" s="327"/>
      <c r="F16" s="327"/>
      <c r="G16" s="324"/>
      <c r="H16" s="327"/>
      <c r="I16" s="324"/>
      <c r="J16" s="324"/>
      <c r="K16" s="324"/>
      <c r="L16" s="324"/>
      <c r="M16" s="324"/>
      <c r="N16" s="325"/>
      <c r="O16" s="326"/>
    </row>
    <row r="17">
      <c r="A17" s="323" t="s">
        <v>27</v>
      </c>
      <c r="B17" s="324">
        <v>25.30545408741655</v>
      </c>
      <c r="C17" s="324">
        <v>16.022169038921781</v>
      </c>
      <c r="D17" s="324">
        <v>4.6227484569845068</v>
      </c>
      <c r="E17" s="324">
        <v>23.113742284922534</v>
      </c>
      <c r="F17" s="324">
        <v>7.6080110845194611</v>
      </c>
      <c r="G17" s="324">
        <v>1.3855649326111601</v>
      </c>
      <c r="H17" s="324">
        <v>12.419700214132762</v>
      </c>
      <c r="I17" s="324">
        <v>1.9649829953394635</v>
      </c>
      <c r="J17" s="324">
        <v>1.2092203048242851</v>
      </c>
      <c r="K17" s="324">
        <v>1.5241214258722762</v>
      </c>
      <c r="L17" s="324">
        <v>0.44086156946718735</v>
      </c>
      <c r="M17" s="324">
        <v>4.3834236049880335</v>
      </c>
      <c r="N17" s="325">
        <v>7939</v>
      </c>
      <c r="O17" s="326">
        <v>98.866749688667497</v>
      </c>
    </row>
    <row r="18">
      <c r="A18" s="323" t="s">
        <v>28</v>
      </c>
      <c r="B18" s="324">
        <v>26.045236463331051</v>
      </c>
      <c r="C18" s="324">
        <v>14.599040438656614</v>
      </c>
      <c r="D18" s="324">
        <v>5.4146675805346129</v>
      </c>
      <c r="E18" s="324">
        <v>21.864290610006854</v>
      </c>
      <c r="F18" s="324">
        <v>6.9910897875257021</v>
      </c>
      <c r="G18" s="324">
        <v>2.2618231665524333</v>
      </c>
      <c r="H18" s="324">
        <v>13.433858807402329</v>
      </c>
      <c r="I18" s="324">
        <v>2.1247429746401645</v>
      </c>
      <c r="J18" s="324">
        <v>0.7539410555174777</v>
      </c>
      <c r="K18" s="324">
        <v>1.8505825908156273</v>
      </c>
      <c r="L18" s="324">
        <v>0.1370801919122687</v>
      </c>
      <c r="M18" s="324">
        <v>4.5236463331048666</v>
      </c>
      <c r="N18" s="325">
        <v>1459</v>
      </c>
      <c r="O18" s="326">
        <v>100</v>
      </c>
    </row>
    <row r="19">
      <c r="A19" s="323" t="s">
        <v>29</v>
      </c>
      <c r="B19" s="324">
        <v>28.017356475300399</v>
      </c>
      <c r="C19" s="324">
        <v>6.8736092567868265</v>
      </c>
      <c r="D19" s="324">
        <v>9.2501112594570536</v>
      </c>
      <c r="E19" s="324">
        <v>18.954161103693814</v>
      </c>
      <c r="F19" s="324">
        <v>2.8215398308856252</v>
      </c>
      <c r="G19" s="324">
        <v>1.288384512683578</v>
      </c>
      <c r="H19" s="324">
        <v>22.496662216288385</v>
      </c>
      <c r="I19" s="324">
        <v>1.6911437472185136</v>
      </c>
      <c r="J19" s="324">
        <v>1.0591900311526479</v>
      </c>
      <c r="K19" s="324">
        <v>1.6154873164218957</v>
      </c>
      <c r="L19" s="324">
        <v>0.27592345349354691</v>
      </c>
      <c r="M19" s="324">
        <v>5.6564307966177125</v>
      </c>
      <c r="N19" s="325">
        <v>44940</v>
      </c>
      <c r="O19" s="326">
        <v>99.968857053877286</v>
      </c>
    </row>
    <row r="20">
      <c r="A20" s="323" t="s">
        <v>30</v>
      </c>
      <c r="B20" s="324">
        <v>26.872434358299124</v>
      </c>
      <c r="C20" s="324">
        <v>12.934706839129426</v>
      </c>
      <c r="D20" s="324">
        <v>3.868794051583921</v>
      </c>
      <c r="E20" s="324">
        <v>23.247618309968242</v>
      </c>
      <c r="F20" s="324">
        <v>5.3868794051583926</v>
      </c>
      <c r="G20" s="324">
        <v>1.2895980171946402</v>
      </c>
      <c r="H20" s="324">
        <v>15.544884207265122</v>
      </c>
      <c r="I20" s="324">
        <v>2.2926186972349161</v>
      </c>
      <c r="J20" s="324">
        <v>1.440632019208427</v>
      </c>
      <c r="K20" s="324">
        <v>1.7194640229261871</v>
      </c>
      <c r="L20" s="324">
        <v>0.41437533885833783</v>
      </c>
      <c r="M20" s="324">
        <v>4.987994733173263</v>
      </c>
      <c r="N20" s="325">
        <v>25822</v>
      </c>
      <c r="O20" s="326">
        <v>97.907029650413293</v>
      </c>
    </row>
    <row r="21">
      <c r="A21" s="323" t="s">
        <v>31</v>
      </c>
      <c r="B21" s="324">
        <v>26.715810879511949</v>
      </c>
      <c r="C21" s="324">
        <v>15.861718352821555</v>
      </c>
      <c r="D21" s="324">
        <v>1.9572953736654803</v>
      </c>
      <c r="E21" s="324">
        <v>23.335027961362481</v>
      </c>
      <c r="F21" s="324">
        <v>6.3802745297407215</v>
      </c>
      <c r="G21" s="324">
        <v>0.6863243518047788</v>
      </c>
      <c r="H21" s="324">
        <v>15.861718352821555</v>
      </c>
      <c r="I21" s="324">
        <v>2.5165226232841889</v>
      </c>
      <c r="J21" s="324">
        <v>1.2455516014234875</v>
      </c>
      <c r="K21" s="324">
        <v>1.2455516014234875</v>
      </c>
      <c r="L21" s="324">
        <v>0.40671072699542449</v>
      </c>
      <c r="M21" s="324">
        <v>3.7874936451448904</v>
      </c>
      <c r="N21" s="325">
        <v>3934</v>
      </c>
      <c r="O21" s="326">
        <v>100</v>
      </c>
    </row>
    <row r="22">
      <c r="A22" s="323" t="s">
        <v>32</v>
      </c>
      <c r="B22" s="324">
        <v>26.864035087719294</v>
      </c>
      <c r="C22" s="324">
        <v>12.120445344129555</v>
      </c>
      <c r="D22" s="324">
        <v>4.5968286099865043</v>
      </c>
      <c r="E22" s="324">
        <v>24.814439946018894</v>
      </c>
      <c r="F22" s="324">
        <v>5.7607962213225372</v>
      </c>
      <c r="G22" s="324">
        <v>1.7206477732793521</v>
      </c>
      <c r="H22" s="324">
        <v>13.925438596491228</v>
      </c>
      <c r="I22" s="324">
        <v>2.3110661268556005</v>
      </c>
      <c r="J22" s="324">
        <v>1.214574898785425</v>
      </c>
      <c r="K22" s="324">
        <v>1.4254385964912279</v>
      </c>
      <c r="L22" s="324">
        <v>0.37112010796221323</v>
      </c>
      <c r="M22" s="324">
        <v>4.8751686909581649</v>
      </c>
      <c r="N22" s="325">
        <v>11856</v>
      </c>
      <c r="O22" s="326">
        <v>99.571680524061478</v>
      </c>
    </row>
    <row r="23">
      <c r="A23" s="323" t="s">
        <v>33</v>
      </c>
      <c r="B23" s="324">
        <v>24.715379262352123</v>
      </c>
      <c r="C23" s="324">
        <v>14.847599164926931</v>
      </c>
      <c r="D23" s="324">
        <v>5.5448851774530272</v>
      </c>
      <c r="E23" s="324">
        <v>22.883785664578983</v>
      </c>
      <c r="F23" s="324">
        <v>6.8921363952679195</v>
      </c>
      <c r="G23" s="324">
        <v>1.0215727209464163</v>
      </c>
      <c r="H23" s="324">
        <v>12.60403618649965</v>
      </c>
      <c r="I23" s="324">
        <v>2.2240779401530966</v>
      </c>
      <c r="J23" s="324">
        <v>1.3194154488517744</v>
      </c>
      <c r="K23" s="324">
        <v>1.9679888656924147</v>
      </c>
      <c r="L23" s="324">
        <v>0.64578983994432848</v>
      </c>
      <c r="M23" s="324">
        <v>5.3333333333333339</v>
      </c>
      <c r="N23" s="325">
        <v>35925</v>
      </c>
      <c r="O23" s="326">
        <v>97.866949983654791</v>
      </c>
    </row>
    <row r="24">
      <c r="A24" s="323" t="s">
        <v>34</v>
      </c>
      <c r="B24" s="324">
        <v>25.443273403595786</v>
      </c>
      <c r="C24" s="324">
        <v>22.765034097954125</v>
      </c>
      <c r="D24" s="324">
        <v>0.12399256044637322</v>
      </c>
      <c r="E24" s="324">
        <v>20.731556106633604</v>
      </c>
      <c r="F24" s="324">
        <v>9.2002479851208925</v>
      </c>
      <c r="G24" s="324">
        <v>0.04959702417854929</v>
      </c>
      <c r="H24" s="324">
        <v>10.328580285182889</v>
      </c>
      <c r="I24" s="324">
        <v>2.5418474891506513</v>
      </c>
      <c r="J24" s="324">
        <v>1.0911345319280843</v>
      </c>
      <c r="K24" s="324">
        <v>1.2895226286422816</v>
      </c>
      <c r="L24" s="324">
        <v>0.59516429014259153</v>
      </c>
      <c r="M24" s="324">
        <v>5.840049597024179</v>
      </c>
      <c r="N24" s="325">
        <v>8065</v>
      </c>
      <c r="O24" s="326">
        <v>100</v>
      </c>
    </row>
    <row r="25">
      <c r="A25" s="328" t="s">
        <v>55</v>
      </c>
      <c r="B25" s="329">
        <v>26.118126753325527</v>
      </c>
      <c r="C25" s="329">
        <v>14.124607914992321</v>
      </c>
      <c r="D25" s="329">
        <v>3.8350617367154434</v>
      </c>
      <c r="E25" s="329">
        <v>24.384949551963022</v>
      </c>
      <c r="F25" s="329">
        <v>7.3558938414923514</v>
      </c>
      <c r="G25" s="329">
        <v>1.2218169156073</v>
      </c>
      <c r="H25" s="329">
        <v>12.608218270248717</v>
      </c>
      <c r="I25" s="329">
        <v>2.2004498622612738</v>
      </c>
      <c r="J25" s="329">
        <v>1.2664661662580841</v>
      </c>
      <c r="K25" s="329">
        <v>1.5874353077288135</v>
      </c>
      <c r="L25" s="329">
        <v>0.46783428669311922</v>
      </c>
      <c r="M25" s="329">
        <v>4.829139392714028</v>
      </c>
      <c r="N25" s="330">
        <v>356109</v>
      </c>
      <c r="O25" s="331">
        <v>98.930708582667975</v>
      </c>
    </row>
    <row r="27">
      <c r="O27" s="105"/>
    </row>
  </sheetData>
  <mergeCells count="1">
    <mergeCell ref="A1:O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L1"/>
    </sheetView>
  </sheetViews>
  <sheetFormatPr defaultColWidth="8.85546875" defaultRowHeight="15"/>
  <cols>
    <col customWidth="1" min="1" max="1" width="19.28515625"/>
  </cols>
  <sheetData>
    <row ht="24" customHeight="1" r="1">
      <c r="A1" s="8" t="s">
        <v>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ht="16.5" customHeight="1" r="3">
      <c r="A3" s="49" t="s">
        <v>9</v>
      </c>
      <c r="B3" s="91" t="s">
        <v>80</v>
      </c>
      <c r="C3" s="91" t="s">
        <v>81</v>
      </c>
      <c r="D3" s="91" t="s">
        <v>82</v>
      </c>
      <c r="E3" s="91" t="s">
        <v>83</v>
      </c>
      <c r="F3" s="91" t="s">
        <v>84</v>
      </c>
      <c r="G3" s="49" t="s">
        <v>35</v>
      </c>
      <c r="H3" s="91" t="s">
        <v>80</v>
      </c>
      <c r="I3" s="91" t="s">
        <v>81</v>
      </c>
      <c r="J3" s="91" t="s">
        <v>82</v>
      </c>
      <c r="K3" s="91" t="s">
        <v>83</v>
      </c>
      <c r="L3" s="91" t="s">
        <v>84</v>
      </c>
    </row>
    <row r="4">
      <c r="A4" s="15" t="s">
        <v>14</v>
      </c>
      <c r="B4" s="5">
        <v>7</v>
      </c>
      <c r="C4" s="5">
        <v>9</v>
      </c>
      <c r="D4" s="5">
        <v>4</v>
      </c>
      <c r="E4" s="5">
        <v>6</v>
      </c>
      <c r="F4" s="5">
        <v>1</v>
      </c>
      <c r="G4" s="5">
        <v>27</v>
      </c>
      <c r="H4" s="92">
        <f ref="H4:H25" si="7" t="shared">B4/$G4</f>
        <v>0.25925925925925924</v>
      </c>
      <c r="I4" s="92">
        <f ref="I4:L19" si="8" t="shared">C4/$G4</f>
        <v>0.33333333333333331</v>
      </c>
      <c r="J4" s="92">
        <f si="8" t="shared"/>
        <v>0.14814814814814814</v>
      </c>
      <c r="K4" s="92">
        <f si="8" t="shared"/>
        <v>0.22222222222222221</v>
      </c>
      <c r="L4" s="92">
        <f si="8" t="shared"/>
        <v>0.037037037037037035</v>
      </c>
    </row>
    <row r="5">
      <c r="A5" s="15" t="s">
        <v>15</v>
      </c>
      <c r="B5" s="5"/>
      <c r="C5" s="5">
        <v>1</v>
      </c>
      <c r="D5" s="5"/>
      <c r="E5" s="5"/>
      <c r="F5" s="5"/>
      <c r="G5" s="5">
        <v>1</v>
      </c>
      <c r="H5" s="92">
        <f si="7" t="shared"/>
        <v>0</v>
      </c>
      <c r="I5" s="92">
        <f si="8" t="shared"/>
        <v>1</v>
      </c>
      <c r="J5" s="92">
        <f si="8" t="shared"/>
        <v>0</v>
      </c>
      <c r="K5" s="92">
        <f si="8" t="shared"/>
        <v>0</v>
      </c>
      <c r="L5" s="92">
        <f si="8" t="shared"/>
        <v>0</v>
      </c>
    </row>
    <row r="6">
      <c r="A6" s="15" t="s">
        <v>16</v>
      </c>
      <c r="B6" s="5">
        <v>9</v>
      </c>
      <c r="C6" s="5">
        <v>21</v>
      </c>
      <c r="D6" s="5">
        <v>2</v>
      </c>
      <c r="E6" s="5">
        <v>21</v>
      </c>
      <c r="F6" s="5">
        <v>6</v>
      </c>
      <c r="G6" s="5">
        <v>59</v>
      </c>
      <c r="H6" s="92">
        <f si="7" t="shared"/>
        <v>0.15254237288135594</v>
      </c>
      <c r="I6" s="92">
        <f si="8" t="shared"/>
        <v>0.3559322033898305</v>
      </c>
      <c r="J6" s="92">
        <f si="8" t="shared"/>
        <v>0.033898305084745763</v>
      </c>
      <c r="K6" s="92">
        <f si="8" t="shared"/>
        <v>0.3559322033898305</v>
      </c>
      <c r="L6" s="92">
        <f si="8" t="shared"/>
        <v>0.10169491525423729</v>
      </c>
    </row>
    <row r="7">
      <c r="A7" s="15" t="s">
        <v>70</v>
      </c>
      <c r="B7" s="5">
        <v>1</v>
      </c>
      <c r="C7" s="5"/>
      <c r="D7" s="5">
        <v>2</v>
      </c>
      <c r="E7" s="5">
        <v>2</v>
      </c>
      <c r="F7" s="5"/>
      <c r="G7" s="5">
        <v>5</v>
      </c>
      <c r="H7" s="92">
        <f si="7" t="shared"/>
        <v>0.20000000000000001</v>
      </c>
      <c r="I7" s="92">
        <f si="8" t="shared"/>
        <v>0</v>
      </c>
      <c r="J7" s="92">
        <f si="8" t="shared"/>
        <v>0.40000000000000002</v>
      </c>
      <c r="K7" s="92">
        <f si="8" t="shared"/>
        <v>0.40000000000000002</v>
      </c>
      <c r="L7" s="92">
        <f si="8" t="shared"/>
        <v>0</v>
      </c>
    </row>
    <row r="8">
      <c r="A8" s="15" t="s">
        <v>71</v>
      </c>
      <c r="B8" s="5">
        <v>2</v>
      </c>
      <c r="C8" s="5"/>
      <c r="D8" s="5"/>
      <c r="E8" s="5">
        <v>2</v>
      </c>
      <c r="F8" s="5"/>
      <c r="G8" s="5">
        <v>4</v>
      </c>
      <c r="H8" s="92">
        <f si="7" t="shared"/>
        <v>0.5</v>
      </c>
      <c r="I8" s="92">
        <f si="8" t="shared"/>
        <v>0</v>
      </c>
      <c r="J8" s="92">
        <f si="8" t="shared"/>
        <v>0</v>
      </c>
      <c r="K8" s="92">
        <f si="8" t="shared"/>
        <v>0.5</v>
      </c>
      <c r="L8" s="92">
        <f si="8" t="shared"/>
        <v>0</v>
      </c>
    </row>
    <row r="9">
      <c r="A9" s="15" t="s">
        <v>19</v>
      </c>
      <c r="B9" s="5">
        <v>7</v>
      </c>
      <c r="C9" s="5">
        <v>10</v>
      </c>
      <c r="D9" s="5">
        <v>4</v>
      </c>
      <c r="E9" s="5">
        <v>12</v>
      </c>
      <c r="F9" s="5">
        <v>1</v>
      </c>
      <c r="G9" s="5">
        <v>34</v>
      </c>
      <c r="H9" s="92">
        <f si="7" t="shared"/>
        <v>0.20588235294117646</v>
      </c>
      <c r="I9" s="92">
        <f si="8" t="shared"/>
        <v>0.29411764705882354</v>
      </c>
      <c r="J9" s="92">
        <f si="8" t="shared"/>
        <v>0.11764705882352941</v>
      </c>
      <c r="K9" s="92">
        <f si="8" t="shared"/>
        <v>0.35294117647058826</v>
      </c>
      <c r="L9" s="92">
        <f si="8" t="shared"/>
        <v>0.029411764705882353</v>
      </c>
    </row>
    <row r="10">
      <c r="A10" s="15" t="s">
        <v>20</v>
      </c>
      <c r="B10" s="5">
        <v>1</v>
      </c>
      <c r="C10" s="5">
        <v>3</v>
      </c>
      <c r="D10" s="5">
        <v>2</v>
      </c>
      <c r="E10" s="5">
        <v>3</v>
      </c>
      <c r="F10" s="5"/>
      <c r="G10" s="5">
        <v>9</v>
      </c>
      <c r="H10" s="92">
        <f si="7" t="shared"/>
        <v>0.1111111111111111</v>
      </c>
      <c r="I10" s="92">
        <f si="8" t="shared"/>
        <v>0.33333333333333331</v>
      </c>
      <c r="J10" s="92">
        <f si="8" t="shared"/>
        <v>0.22222222222222221</v>
      </c>
      <c r="K10" s="92">
        <f si="8" t="shared"/>
        <v>0.33333333333333331</v>
      </c>
      <c r="L10" s="92">
        <f si="8" t="shared"/>
        <v>0</v>
      </c>
    </row>
    <row r="11">
      <c r="A11" s="15" t="s">
        <v>21</v>
      </c>
      <c r="B11" s="5">
        <v>4</v>
      </c>
      <c r="C11" s="5">
        <v>3</v>
      </c>
      <c r="D11" s="5">
        <v>1</v>
      </c>
      <c r="E11" s="5">
        <v>3</v>
      </c>
      <c r="F11" s="5"/>
      <c r="G11" s="5">
        <v>11</v>
      </c>
      <c r="H11" s="92">
        <f si="7" t="shared"/>
        <v>0.36363636363636365</v>
      </c>
      <c r="I11" s="92">
        <f si="8" t="shared"/>
        <v>0.27272727272727271</v>
      </c>
      <c r="J11" s="92">
        <f si="8" t="shared"/>
        <v>0.090909090909090912</v>
      </c>
      <c r="K11" s="92">
        <f si="8" t="shared"/>
        <v>0.27272727272727271</v>
      </c>
      <c r="L11" s="92">
        <f si="8" t="shared"/>
        <v>0</v>
      </c>
    </row>
    <row r="12">
      <c r="A12" s="15" t="s">
        <v>22</v>
      </c>
      <c r="B12" s="5">
        <v>7</v>
      </c>
      <c r="C12" s="5">
        <v>2</v>
      </c>
      <c r="D12" s="5">
        <v>3</v>
      </c>
      <c r="E12" s="5">
        <v>6</v>
      </c>
      <c r="F12" s="5">
        <v>5</v>
      </c>
      <c r="G12" s="5">
        <v>23</v>
      </c>
      <c r="H12" s="92">
        <f si="7" t="shared"/>
        <v>0.30434782608695654</v>
      </c>
      <c r="I12" s="92">
        <f si="8" t="shared"/>
        <v>0.086956521739130432</v>
      </c>
      <c r="J12" s="92">
        <f si="8" t="shared"/>
        <v>0.13043478260869565</v>
      </c>
      <c r="K12" s="92">
        <f si="8" t="shared"/>
        <v>0.2608695652173913</v>
      </c>
      <c r="L12" s="92">
        <f si="8" t="shared"/>
        <v>0.21739130434782608</v>
      </c>
    </row>
    <row r="13">
      <c r="A13" s="15" t="s">
        <v>23</v>
      </c>
      <c r="B13" s="5">
        <v>4</v>
      </c>
      <c r="C13" s="5">
        <v>5</v>
      </c>
      <c r="D13" s="5">
        <v>6</v>
      </c>
      <c r="E13" s="5">
        <v>8</v>
      </c>
      <c r="F13" s="5">
        <v>1</v>
      </c>
      <c r="G13" s="5">
        <v>24</v>
      </c>
      <c r="H13" s="92">
        <f si="7" t="shared"/>
        <v>0.16666666666666666</v>
      </c>
      <c r="I13" s="92">
        <f si="8" t="shared"/>
        <v>0.20833333333333334</v>
      </c>
      <c r="J13" s="92">
        <f si="8" t="shared"/>
        <v>0.25</v>
      </c>
      <c r="K13" s="92">
        <f si="8" t="shared"/>
        <v>0.33333333333333331</v>
      </c>
      <c r="L13" s="92">
        <f si="8" t="shared"/>
        <v>0.041666666666666664</v>
      </c>
    </row>
    <row r="14">
      <c r="A14" s="15" t="s">
        <v>24</v>
      </c>
      <c r="B14" s="5">
        <v>3</v>
      </c>
      <c r="C14" s="5">
        <v>2</v>
      </c>
      <c r="D14" s="5">
        <v>1</v>
      </c>
      <c r="E14" s="5">
        <v>2</v>
      </c>
      <c r="F14" s="5"/>
      <c r="G14" s="5">
        <v>8</v>
      </c>
      <c r="H14" s="92">
        <f si="7" t="shared"/>
        <v>0.375</v>
      </c>
      <c r="I14" s="92">
        <f si="8" t="shared"/>
        <v>0.25</v>
      </c>
      <c r="J14" s="92">
        <f si="8" t="shared"/>
        <v>0.125</v>
      </c>
      <c r="K14" s="92">
        <f si="8" t="shared"/>
        <v>0.25</v>
      </c>
      <c r="L14" s="92">
        <f si="8" t="shared"/>
        <v>0</v>
      </c>
    </row>
    <row r="15">
      <c r="A15" s="15" t="s">
        <v>25</v>
      </c>
      <c r="B15" s="5">
        <v>3</v>
      </c>
      <c r="C15" s="5">
        <v>5</v>
      </c>
      <c r="D15" s="5">
        <v>1</v>
      </c>
      <c r="E15" s="5">
        <v>3</v>
      </c>
      <c r="F15" s="5"/>
      <c r="G15" s="5">
        <v>12</v>
      </c>
      <c r="H15" s="92">
        <f si="7" t="shared"/>
        <v>0.25</v>
      </c>
      <c r="I15" s="92">
        <f si="8" t="shared"/>
        <v>0.41666666666666669</v>
      </c>
      <c r="J15" s="92">
        <f si="8" t="shared"/>
        <v>0.083333333333333329</v>
      </c>
      <c r="K15" s="92">
        <f si="8" t="shared"/>
        <v>0.25</v>
      </c>
      <c r="L15" s="92">
        <f si="8" t="shared"/>
        <v>0</v>
      </c>
    </row>
    <row r="16">
      <c r="A16" s="15" t="s">
        <v>26</v>
      </c>
      <c r="B16" s="5">
        <v>12</v>
      </c>
      <c r="C16" s="5">
        <v>6</v>
      </c>
      <c r="D16" s="5">
        <v>6</v>
      </c>
      <c r="E16" s="5">
        <v>8</v>
      </c>
      <c r="F16" s="5">
        <v>4</v>
      </c>
      <c r="G16" s="5">
        <v>36</v>
      </c>
      <c r="H16" s="92">
        <f si="7" t="shared"/>
        <v>0.33333333333333331</v>
      </c>
      <c r="I16" s="92">
        <f si="8" t="shared"/>
        <v>0.16666666666666666</v>
      </c>
      <c r="J16" s="92">
        <f si="8" t="shared"/>
        <v>0.16666666666666666</v>
      </c>
      <c r="K16" s="92">
        <f si="8" t="shared"/>
        <v>0.22222222222222221</v>
      </c>
      <c r="L16" s="92">
        <f si="8" t="shared"/>
        <v>0.1111111111111111</v>
      </c>
    </row>
    <row r="17">
      <c r="A17" s="15" t="s">
        <v>27</v>
      </c>
      <c r="B17" s="5">
        <v>2</v>
      </c>
      <c r="C17" s="5">
        <v>4</v>
      </c>
      <c r="D17" s="5">
        <v>1</v>
      </c>
      <c r="E17" s="5">
        <v>2</v>
      </c>
      <c r="F17" s="5"/>
      <c r="G17" s="5">
        <v>9</v>
      </c>
      <c r="H17" s="92">
        <f si="7" t="shared"/>
        <v>0.22222222222222221</v>
      </c>
      <c r="I17" s="92">
        <f si="8" t="shared"/>
        <v>0.44444444444444442</v>
      </c>
      <c r="J17" s="92">
        <f si="8" t="shared"/>
        <v>0.1111111111111111</v>
      </c>
      <c r="K17" s="92">
        <f si="8" t="shared"/>
        <v>0.22222222222222221</v>
      </c>
      <c r="L17" s="92">
        <f si="8" t="shared"/>
        <v>0</v>
      </c>
    </row>
    <row r="18">
      <c r="A18" s="15" t="s">
        <v>28</v>
      </c>
      <c r="B18" s="5">
        <v>2</v>
      </c>
      <c r="C18" s="5">
        <v>1</v>
      </c>
      <c r="D18" s="5"/>
      <c r="E18" s="5"/>
      <c r="F18" s="5"/>
      <c r="G18" s="5">
        <v>3</v>
      </c>
      <c r="H18" s="92">
        <f si="7" t="shared"/>
        <v>0.66666666666666663</v>
      </c>
      <c r="I18" s="92">
        <f si="8" t="shared"/>
        <v>0.33333333333333331</v>
      </c>
      <c r="J18" s="92">
        <f si="8" t="shared"/>
        <v>0</v>
      </c>
      <c r="K18" s="92">
        <f si="8" t="shared"/>
        <v>0</v>
      </c>
      <c r="L18" s="92">
        <f si="8" t="shared"/>
        <v>0</v>
      </c>
    </row>
    <row r="19">
      <c r="A19" s="15" t="s">
        <v>29</v>
      </c>
      <c r="B19" s="5">
        <v>13</v>
      </c>
      <c r="C19" s="5">
        <v>14</v>
      </c>
      <c r="D19" s="5">
        <v>9</v>
      </c>
      <c r="E19" s="5">
        <v>16</v>
      </c>
      <c r="F19" s="5">
        <v>1</v>
      </c>
      <c r="G19" s="5">
        <v>53</v>
      </c>
      <c r="H19" s="92">
        <f si="7" t="shared"/>
        <v>0.24528301886792453</v>
      </c>
      <c r="I19" s="92">
        <f si="8" t="shared"/>
        <v>0.26415094339622641</v>
      </c>
      <c r="J19" s="92">
        <f si="8" t="shared"/>
        <v>0.16981132075471697</v>
      </c>
      <c r="K19" s="92">
        <f si="8" t="shared"/>
        <v>0.30188679245283018</v>
      </c>
      <c r="L19" s="92">
        <f si="8" t="shared"/>
        <v>0.018867924528301886</v>
      </c>
    </row>
    <row r="20">
      <c r="A20" s="15" t="s">
        <v>30</v>
      </c>
      <c r="B20" s="5">
        <v>4</v>
      </c>
      <c r="C20" s="5">
        <v>8</v>
      </c>
      <c r="D20" s="5">
        <v>5</v>
      </c>
      <c r="E20" s="5">
        <v>9</v>
      </c>
      <c r="F20" s="5"/>
      <c r="G20" s="5">
        <v>26</v>
      </c>
      <c r="H20" s="92">
        <f si="7" t="shared"/>
        <v>0.15384615384615385</v>
      </c>
      <c r="I20" s="92">
        <f ref="I20:I25" si="9" t="shared">C20/$G20</f>
        <v>0.30769230769230771</v>
      </c>
      <c r="J20" s="92">
        <f ref="J20:J25" si="10" t="shared">D20/$G20</f>
        <v>0.19230769230769232</v>
      </c>
      <c r="K20" s="92">
        <f ref="K20:K25" si="11" t="shared">E20/$G20</f>
        <v>0.34615384615384615</v>
      </c>
      <c r="L20" s="92">
        <f ref="L20:L25" si="12" t="shared">F20/$G20</f>
        <v>0</v>
      </c>
    </row>
    <row r="21">
      <c r="A21" s="15" t="s">
        <v>31</v>
      </c>
      <c r="B21" s="5">
        <v>2</v>
      </c>
      <c r="C21" s="5">
        <v>1</v>
      </c>
      <c r="D21" s="5">
        <v>1</v>
      </c>
      <c r="E21" s="5">
        <v>1</v>
      </c>
      <c r="F21" s="5"/>
      <c r="G21" s="5">
        <v>5</v>
      </c>
      <c r="H21" s="92">
        <f si="7" t="shared"/>
        <v>0.40000000000000002</v>
      </c>
      <c r="I21" s="92">
        <f si="9" t="shared"/>
        <v>0.20000000000000001</v>
      </c>
      <c r="J21" s="92">
        <f si="10" t="shared"/>
        <v>0.20000000000000001</v>
      </c>
      <c r="K21" s="92">
        <f si="11" t="shared"/>
        <v>0.20000000000000001</v>
      </c>
      <c r="L21" s="92">
        <f si="12" t="shared"/>
        <v>0</v>
      </c>
    </row>
    <row r="22">
      <c r="A22" s="15" t="s">
        <v>32</v>
      </c>
      <c r="B22" s="5">
        <v>2</v>
      </c>
      <c r="C22" s="5">
        <v>4</v>
      </c>
      <c r="D22" s="5">
        <v>1</v>
      </c>
      <c r="E22" s="5">
        <v>5</v>
      </c>
      <c r="F22" s="5"/>
      <c r="G22" s="5">
        <v>12</v>
      </c>
      <c r="H22" s="92">
        <f si="7" t="shared"/>
        <v>0.16666666666666666</v>
      </c>
      <c r="I22" s="92">
        <f si="9" t="shared"/>
        <v>0.33333333333333331</v>
      </c>
      <c r="J22" s="92">
        <f si="10" t="shared"/>
        <v>0.083333333333333329</v>
      </c>
      <c r="K22" s="92">
        <f si="11" t="shared"/>
        <v>0.41666666666666669</v>
      </c>
      <c r="L22" s="92">
        <f si="12" t="shared"/>
        <v>0</v>
      </c>
    </row>
    <row r="23">
      <c r="A23" s="15" t="s">
        <v>33</v>
      </c>
      <c r="B23" s="5">
        <v>14</v>
      </c>
      <c r="C23" s="5">
        <v>14</v>
      </c>
      <c r="D23" s="5">
        <v>4</v>
      </c>
      <c r="E23" s="5">
        <v>15</v>
      </c>
      <c r="F23" s="5"/>
      <c r="G23" s="5">
        <v>47</v>
      </c>
      <c r="H23" s="92">
        <f si="7" t="shared"/>
        <v>0.2978723404255319</v>
      </c>
      <c r="I23" s="92">
        <f si="9" t="shared"/>
        <v>0.2978723404255319</v>
      </c>
      <c r="J23" s="92">
        <f si="10" t="shared"/>
        <v>0.085106382978723402</v>
      </c>
      <c r="K23" s="92">
        <f si="11" t="shared"/>
        <v>0.31914893617021278</v>
      </c>
      <c r="L23" s="92">
        <f si="12" t="shared"/>
        <v>0</v>
      </c>
    </row>
    <row r="24">
      <c r="A24" s="15" t="s">
        <v>34</v>
      </c>
      <c r="B24" s="5">
        <v>4</v>
      </c>
      <c r="C24" s="5">
        <v>2</v>
      </c>
      <c r="D24" s="5">
        <v>2</v>
      </c>
      <c r="E24" s="5">
        <v>3</v>
      </c>
      <c r="F24" s="5"/>
      <c r="G24" s="5">
        <v>11</v>
      </c>
      <c r="H24" s="92">
        <f si="7" t="shared"/>
        <v>0.36363636363636365</v>
      </c>
      <c r="I24" s="92">
        <f si="9" t="shared"/>
        <v>0.18181818181818182</v>
      </c>
      <c r="J24" s="92">
        <f si="10" t="shared"/>
        <v>0.18181818181818182</v>
      </c>
      <c r="K24" s="92">
        <f si="11" t="shared"/>
        <v>0.27272727272727271</v>
      </c>
      <c r="L24" s="92">
        <f si="12" t="shared"/>
        <v>0</v>
      </c>
    </row>
    <row r="25">
      <c r="A25" s="19" t="s">
        <v>55</v>
      </c>
      <c r="B25" s="63">
        <v>103</v>
      </c>
      <c r="C25" s="63">
        <v>115</v>
      </c>
      <c r="D25" s="63">
        <v>55</v>
      </c>
      <c r="E25" s="63">
        <v>127</v>
      </c>
      <c r="F25" s="63">
        <v>19</v>
      </c>
      <c r="G25" s="63">
        <v>419</v>
      </c>
      <c r="H25" s="93">
        <f si="7" t="shared"/>
        <v>0.24582338902147971</v>
      </c>
      <c r="I25" s="93">
        <f si="9" t="shared"/>
        <v>0.27446300715990452</v>
      </c>
      <c r="J25" s="93">
        <f si="10" t="shared"/>
        <v>0.13126491646778043</v>
      </c>
      <c r="K25" s="93">
        <f si="11" t="shared"/>
        <v>0.30310262529832938</v>
      </c>
      <c r="L25" s="93">
        <f si="12" t="shared"/>
        <v>0.045346062052505964</v>
      </c>
    </row>
    <row r="33">
      <c r="F33" s="0" t="s">
        <v>86</v>
      </c>
    </row>
  </sheetData>
  <mergeCells count="1">
    <mergeCell ref="A1:L1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showGridLines="0" workbookViewId="0" zoomScale="85">
      <selection activeCell="A1" activeCellId="0" sqref="A1:F1"/>
    </sheetView>
  </sheetViews>
  <sheetFormatPr defaultColWidth="9.140625" defaultRowHeight="15"/>
  <cols>
    <col customWidth="1" min="1" max="1" width="15.7109375"/>
    <col customWidth="1" min="2" max="3" width="12.85546875"/>
    <col customWidth="1" min="4" max="4" width="15.7109375"/>
    <col customWidth="1" min="5" max="5" width="12.85546875"/>
    <col customWidth="1" min="6" max="7" width="15.7109375"/>
    <col bestFit="1" customWidth="1" min="8" max="8" style="332" width="15.42578125"/>
    <col customWidth="1" min="9" max="9" width="15.7109375"/>
    <col customWidth="1" min="10" max="10" width="12.85546875"/>
    <col customWidth="1" min="11" max="11" width="15.7109375"/>
    <col customWidth="1" min="12" max="12" width="12.85546875"/>
    <col customWidth="1" min="13" max="13" width="15.7109375"/>
    <col customWidth="1" min="14" max="14" width="12.85546875"/>
    <col customWidth="1" min="15" max="15" width="15.7109375"/>
    <col customWidth="1" min="16" max="16" width="12.85546875"/>
  </cols>
  <sheetData>
    <row ht="33" customHeight="1" r="1">
      <c r="A1" s="333" t="s">
        <v>581</v>
      </c>
      <c r="B1" s="333"/>
      <c r="C1" s="333"/>
      <c r="D1" s="333"/>
      <c r="E1" s="333"/>
      <c r="F1" s="333"/>
      <c r="G1" s="333"/>
    </row>
    <row ht="36" customHeight="1" r="2">
      <c r="A2" s="333" t="s">
        <v>582</v>
      </c>
      <c r="B2" s="333"/>
      <c r="C2" s="333"/>
      <c r="D2" s="333"/>
      <c r="E2" s="333"/>
      <c r="F2" s="333"/>
      <c r="G2" s="333"/>
    </row>
    <row ht="25.5" customHeight="1" r="4">
      <c r="A4" s="133" t="s">
        <v>9</v>
      </c>
      <c r="B4" s="232" t="s">
        <v>66</v>
      </c>
      <c r="C4" s="232" t="s">
        <v>583</v>
      </c>
      <c r="D4" s="232" t="s">
        <v>584</v>
      </c>
      <c r="E4" s="232" t="s">
        <v>585</v>
      </c>
      <c r="F4" s="232" t="s">
        <v>586</v>
      </c>
      <c r="G4" s="203"/>
    </row>
    <row r="5">
      <c r="A5" s="15" t="s">
        <v>567</v>
      </c>
      <c r="B5" s="334">
        <v>93009</v>
      </c>
      <c r="C5" s="334">
        <v>11830</v>
      </c>
      <c r="D5" s="17">
        <f ref="D5:D17" si="38" t="shared">(B5/B$17)*100</f>
        <v>26.118126753325527</v>
      </c>
      <c r="E5" s="101">
        <f ref="E5:E17" si="39" t="shared">(C5/$B$17)*100</f>
        <v>3.3220165735771912</v>
      </c>
      <c r="F5" s="101">
        <f ref="F5:F17" si="40" t="shared">(C5/B5)*100</f>
        <v>12.719199217280048</v>
      </c>
      <c r="G5" s="335"/>
      <c r="H5" s="52"/>
    </row>
    <row r="6">
      <c r="A6" s="15" t="s">
        <v>568</v>
      </c>
      <c r="B6" s="334">
        <v>50299</v>
      </c>
      <c r="C6" s="334">
        <v>13544</v>
      </c>
      <c r="D6" s="17">
        <f si="38" t="shared"/>
        <v>14.124607914992321</v>
      </c>
      <c r="E6" s="101">
        <f si="39" t="shared"/>
        <v>3.8033298793346977</v>
      </c>
      <c r="F6" s="101">
        <f si="40" t="shared"/>
        <v>26.92697667945685</v>
      </c>
      <c r="G6" s="335"/>
    </row>
    <row r="7">
      <c r="A7" s="15" t="s">
        <v>569</v>
      </c>
      <c r="B7" s="334">
        <v>13657</v>
      </c>
      <c r="C7" s="334">
        <v>13657</v>
      </c>
      <c r="D7" s="17">
        <f si="38" t="shared"/>
        <v>3.8350617367154434</v>
      </c>
      <c r="E7" s="101">
        <f si="39" t="shared"/>
        <v>3.8350617367154434</v>
      </c>
      <c r="F7" s="101">
        <f si="40" t="shared"/>
        <v>100</v>
      </c>
      <c r="G7" s="335"/>
    </row>
    <row r="8">
      <c r="A8" s="15" t="s">
        <v>570</v>
      </c>
      <c r="B8" s="334">
        <v>86837</v>
      </c>
      <c r="C8" s="334">
        <v>2153</v>
      </c>
      <c r="D8" s="17">
        <f si="38" t="shared"/>
        <v>24.384949551963022</v>
      </c>
      <c r="E8" s="101">
        <f si="39" t="shared"/>
        <v>0.6045901676172184</v>
      </c>
      <c r="F8" s="101">
        <f si="40" t="shared"/>
        <v>2.4793578774024896</v>
      </c>
      <c r="G8" s="335"/>
    </row>
    <row r="9">
      <c r="A9" s="15" t="s">
        <v>571</v>
      </c>
      <c r="B9" s="334">
        <v>26195</v>
      </c>
      <c r="C9" s="334">
        <v>1781</v>
      </c>
      <c r="D9" s="17">
        <f si="38" t="shared"/>
        <v>7.3558938414923514</v>
      </c>
      <c r="E9" s="101">
        <f si="39" t="shared"/>
        <v>0.5001277698682145</v>
      </c>
      <c r="F9" s="101">
        <f si="40" t="shared"/>
        <v>6.7990074441687351</v>
      </c>
      <c r="G9" s="335"/>
    </row>
    <row r="10">
      <c r="A10" s="15" t="s">
        <v>572</v>
      </c>
      <c r="B10" s="334">
        <v>4351</v>
      </c>
      <c r="C10" s="334">
        <v>4351</v>
      </c>
      <c r="D10" s="17">
        <f si="38" t="shared"/>
        <v>1.2218169156073</v>
      </c>
      <c r="E10" s="101">
        <f si="39" t="shared"/>
        <v>1.2218169156073</v>
      </c>
      <c r="F10" s="101">
        <f si="40" t="shared"/>
        <v>100</v>
      </c>
      <c r="G10" s="335"/>
    </row>
    <row r="11">
      <c r="A11" s="15" t="s">
        <v>573</v>
      </c>
      <c r="B11" s="334">
        <v>44899</v>
      </c>
      <c r="C11" s="334">
        <v>37869</v>
      </c>
      <c r="D11" s="17">
        <f si="38" t="shared"/>
        <v>12.608218270248717</v>
      </c>
      <c r="E11" s="101">
        <f si="39" t="shared"/>
        <v>10.634103603110285</v>
      </c>
      <c r="F11" s="101">
        <f si="40" t="shared"/>
        <v>84.342635693445288</v>
      </c>
      <c r="G11" s="335"/>
    </row>
    <row r="12">
      <c r="A12" s="15" t="s">
        <v>574</v>
      </c>
      <c r="B12" s="334">
        <v>7836</v>
      </c>
      <c r="C12" s="334">
        <v>7334</v>
      </c>
      <c r="D12" s="17">
        <f si="38" t="shared"/>
        <v>2.2004498622612738</v>
      </c>
      <c r="E12" s="101">
        <f si="39" t="shared"/>
        <v>2.0594817878795539</v>
      </c>
      <c r="F12" s="101">
        <f si="40" t="shared"/>
        <v>93.593670239918325</v>
      </c>
      <c r="G12" s="335"/>
    </row>
    <row r="13">
      <c r="A13" s="15" t="s">
        <v>575</v>
      </c>
      <c r="B13" s="334">
        <v>4510</v>
      </c>
      <c r="C13" s="334">
        <v>4035</v>
      </c>
      <c r="D13" s="17">
        <f si="38" t="shared"/>
        <v>1.2664661662580841</v>
      </c>
      <c r="E13" s="101">
        <f si="39" t="shared"/>
        <v>1.1330800401000818</v>
      </c>
      <c r="F13" s="101">
        <f si="40" t="shared"/>
        <v>89.467849223946786</v>
      </c>
      <c r="G13" s="335"/>
    </row>
    <row r="14">
      <c r="A14" s="15" t="s">
        <v>576</v>
      </c>
      <c r="B14" s="334">
        <v>5653</v>
      </c>
      <c r="C14" s="334">
        <v>4674</v>
      </c>
      <c r="D14" s="17">
        <f si="38" t="shared"/>
        <v>1.5874353077288135</v>
      </c>
      <c r="E14" s="101">
        <f si="39" t="shared"/>
        <v>1.3125194813947414</v>
      </c>
      <c r="F14" s="101">
        <f si="40" t="shared"/>
        <v>82.68176189633823</v>
      </c>
      <c r="G14" s="335"/>
    </row>
    <row r="15">
      <c r="A15" s="15" t="s">
        <v>577</v>
      </c>
      <c r="B15" s="334">
        <v>1666</v>
      </c>
      <c r="C15" s="334">
        <v>1158</v>
      </c>
      <c r="D15" s="17">
        <f si="38" t="shared"/>
        <v>0.46783428669311922</v>
      </c>
      <c r="E15" s="101">
        <f si="39" t="shared"/>
        <v>0.32518133492835061</v>
      </c>
      <c r="F15" s="101">
        <f si="40" t="shared"/>
        <v>69.5078031212485</v>
      </c>
      <c r="G15" s="335"/>
    </row>
    <row r="16">
      <c r="A16" s="15" t="s">
        <v>578</v>
      </c>
      <c r="B16" s="334">
        <v>17197</v>
      </c>
      <c r="C16" s="334">
        <v>7359</v>
      </c>
      <c r="D16" s="17">
        <f si="38" t="shared"/>
        <v>4.829139392714028</v>
      </c>
      <c r="E16" s="101">
        <f si="39" t="shared"/>
        <v>2.0665021103089223</v>
      </c>
      <c r="F16" s="101">
        <f si="40" t="shared"/>
        <v>42.792347502471358</v>
      </c>
      <c r="G16" s="335"/>
    </row>
    <row r="17">
      <c r="A17" s="19" t="s">
        <v>587</v>
      </c>
      <c r="B17" s="336">
        <v>356109</v>
      </c>
      <c r="C17" s="336">
        <v>109745</v>
      </c>
      <c r="D17" s="337">
        <f si="38" t="shared"/>
        <v>100</v>
      </c>
      <c r="E17" s="337">
        <f si="39" t="shared"/>
        <v>30.817811400441997</v>
      </c>
      <c r="F17" s="337">
        <f si="40" t="shared"/>
        <v>30.817811400441997</v>
      </c>
      <c r="G17" s="335"/>
    </row>
    <row r="18">
      <c r="D18" s="105"/>
    </row>
    <row r="20">
      <c r="A20" s="105"/>
      <c r="B20" s="105"/>
      <c r="C20" s="105"/>
      <c r="D20" s="105"/>
      <c r="E20" s="105"/>
      <c r="F20" s="105"/>
      <c r="G20" s="105"/>
    </row>
    <row r="21">
      <c r="A21" s="105"/>
      <c r="B21" s="105"/>
      <c r="C21" s="105"/>
      <c r="D21" s="105"/>
      <c r="E21" s="105"/>
      <c r="F21" s="105"/>
      <c r="G21" s="105"/>
    </row>
    <row r="22">
      <c r="A22" s="105"/>
      <c r="B22" s="105"/>
      <c r="C22" s="105"/>
      <c r="D22" s="105"/>
      <c r="E22" s="105"/>
      <c r="F22" s="105"/>
      <c r="G22" s="105"/>
    </row>
    <row r="23">
      <c r="A23" s="338"/>
      <c r="B23" s="338"/>
      <c r="D23" s="105"/>
      <c r="E23" s="105"/>
      <c r="F23" s="105"/>
      <c r="G23" s="105"/>
    </row>
    <row r="24">
      <c r="A24" s="338"/>
      <c r="B24" s="338"/>
      <c r="C24" s="105"/>
      <c r="D24" s="105"/>
      <c r="E24" s="105"/>
      <c r="F24" s="105"/>
      <c r="G24" s="105"/>
    </row>
    <row r="25">
      <c r="A25" s="338"/>
      <c r="B25" s="338"/>
      <c r="C25" s="105"/>
      <c r="D25" s="105"/>
      <c r="E25" s="105"/>
      <c r="F25" s="105"/>
      <c r="G25" s="105"/>
    </row>
    <row r="26">
      <c r="A26" s="338"/>
      <c r="B26" s="338"/>
      <c r="C26" s="105"/>
      <c r="D26" s="105"/>
      <c r="E26" s="105"/>
      <c r="F26" s="105"/>
      <c r="G26" s="105"/>
    </row>
    <row r="27">
      <c r="A27" s="338"/>
      <c r="B27" s="338"/>
      <c r="C27" s="105"/>
      <c r="D27" s="105"/>
      <c r="E27" s="105"/>
      <c r="F27" s="105"/>
      <c r="G27" s="105"/>
    </row>
    <row r="28">
      <c r="A28" s="338"/>
      <c r="B28" s="338"/>
      <c r="C28" s="105"/>
      <c r="D28" s="105"/>
      <c r="E28" s="105"/>
      <c r="F28" s="105"/>
      <c r="G28" s="105"/>
    </row>
    <row r="29">
      <c r="A29" s="338"/>
      <c r="B29" s="338"/>
      <c r="C29" s="105"/>
      <c r="D29" s="105"/>
      <c r="E29" s="105"/>
      <c r="F29" s="105"/>
      <c r="G29" s="105"/>
    </row>
    <row r="30">
      <c r="A30" s="338"/>
      <c r="B30" s="338"/>
      <c r="C30" s="105"/>
      <c r="D30" s="105"/>
      <c r="E30" s="105"/>
      <c r="F30" s="105"/>
      <c r="G30" s="105"/>
    </row>
    <row ht="16.5" customHeight="1" r="31">
      <c r="A31" s="338"/>
      <c r="B31" s="338"/>
      <c r="C31" s="105"/>
      <c r="D31" s="105"/>
      <c r="E31" s="105"/>
      <c r="F31" s="105"/>
      <c r="G31" s="105"/>
    </row>
    <row r="32">
      <c r="A32" s="338"/>
      <c r="B32" s="338"/>
      <c r="C32" s="105"/>
      <c r="D32" s="105"/>
      <c r="E32" s="105"/>
      <c r="F32" s="105"/>
      <c r="G32" s="105"/>
    </row>
    <row r="33">
      <c r="A33" s="338"/>
      <c r="B33" s="338"/>
      <c r="C33" s="105"/>
      <c r="D33" s="105"/>
      <c r="E33" s="105"/>
      <c r="F33" s="105"/>
      <c r="G33" s="105"/>
    </row>
    <row r="34">
      <c r="A34" s="338"/>
      <c r="B34" s="338"/>
      <c r="C34" s="105"/>
      <c r="D34" s="105"/>
      <c r="E34" s="105"/>
      <c r="F34" s="105"/>
      <c r="G34" s="105"/>
    </row>
    <row r="35">
      <c r="A35" s="339"/>
      <c r="B35" s="339"/>
      <c r="C35" s="105"/>
      <c r="D35" s="105"/>
    </row>
  </sheetData>
  <mergeCells count="2">
    <mergeCell ref="A1:F1"/>
    <mergeCell ref="A2:F2"/>
  </mergeCells>
  <printOptions headings="0" gridLines="0" gridLinesSet="0"/>
  <pageMargins left="0.25" right="0.25" top="0.75" bottom="0.75" header="0.5" footer="0.5"/>
  <pageSetup paperSize="9" orientation="landscape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90">
      <selection activeCell="L35" activeCellId="0" sqref="L35"/>
    </sheetView>
  </sheetViews>
  <sheetFormatPr defaultColWidth="8.85546875" defaultRowHeight="15"/>
  <cols>
    <col customWidth="1" min="1" max="1" width="17.42578125"/>
    <col bestFit="1" customWidth="1" min="2" max="3" width="5.7109375"/>
    <col bestFit="1" customWidth="1" min="4" max="4" width="6.7109375"/>
    <col bestFit="1" customWidth="1" min="5" max="5" width="5"/>
    <col bestFit="1" customWidth="1" min="6" max="6" width="5.7109375"/>
    <col bestFit="1" customWidth="1" min="7" max="9" width="6.7109375"/>
    <col bestFit="1" customWidth="1" min="10" max="12" width="6"/>
    <col bestFit="1" customWidth="1" min="13" max="13" width="5.7109375"/>
    <col bestFit="1" customWidth="1" min="14" max="14" width="11.140625"/>
    <col customWidth="1" min="16" max="16" width="4.42578125"/>
  </cols>
  <sheetData>
    <row ht="33" customHeight="1" r="1">
      <c r="A1" s="333" t="s">
        <v>588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ht="15.75" r="2">
      <c r="A2" s="340"/>
    </row>
    <row ht="51.600000000000001" customHeight="1" r="3">
      <c r="A3" s="341" t="s">
        <v>9</v>
      </c>
      <c r="B3" s="342" t="s">
        <v>567</v>
      </c>
      <c r="C3" s="342" t="s">
        <v>568</v>
      </c>
      <c r="D3" s="342" t="s">
        <v>569</v>
      </c>
      <c r="E3" s="342" t="s">
        <v>570</v>
      </c>
      <c r="F3" s="342" t="s">
        <v>571</v>
      </c>
      <c r="G3" s="342" t="s">
        <v>572</v>
      </c>
      <c r="H3" s="342" t="s">
        <v>573</v>
      </c>
      <c r="I3" s="342" t="s">
        <v>574</v>
      </c>
      <c r="J3" s="342" t="s">
        <v>575</v>
      </c>
      <c r="K3" s="342" t="s">
        <v>576</v>
      </c>
      <c r="L3" s="342" t="s">
        <v>577</v>
      </c>
      <c r="M3" s="342" t="s">
        <v>578</v>
      </c>
      <c r="N3" s="343" t="s">
        <v>589</v>
      </c>
    </row>
    <row r="4">
      <c r="A4" s="344" t="s">
        <v>14</v>
      </c>
      <c r="B4" s="345">
        <v>8.3417375018008926</v>
      </c>
      <c r="C4" s="345">
        <v>24.055719260648274</v>
      </c>
      <c r="D4" s="345">
        <v>100</v>
      </c>
      <c r="E4" s="345">
        <v>1.4824797843665769</v>
      </c>
      <c r="F4" s="345">
        <v>6.0485870104115023</v>
      </c>
      <c r="G4" s="345">
        <v>100</v>
      </c>
      <c r="H4" s="345">
        <v>76.037428803905613</v>
      </c>
      <c r="I4" s="345">
        <v>96.935933147632312</v>
      </c>
      <c r="J4" s="345">
        <v>93.530997304582215</v>
      </c>
      <c r="K4" s="345">
        <v>84.237726098191217</v>
      </c>
      <c r="L4" s="345">
        <v>54.744525547445257</v>
      </c>
      <c r="M4" s="345">
        <v>42.428900845503456</v>
      </c>
      <c r="N4" s="346">
        <v>6541</v>
      </c>
      <c r="P4" s="105"/>
    </row>
    <row r="5">
      <c r="A5" s="344" t="s">
        <v>15</v>
      </c>
      <c r="B5" s="345">
        <v>13.043478260869565</v>
      </c>
      <c r="C5" s="345">
        <v>23.404255319148938</v>
      </c>
      <c r="D5" s="345">
        <v>100</v>
      </c>
      <c r="E5" s="345">
        <v>0.48309178743961351</v>
      </c>
      <c r="F5" s="345">
        <v>5.5555555555555554</v>
      </c>
      <c r="G5" s="345">
        <v>100</v>
      </c>
      <c r="H5" s="345">
        <v>72.61904761904762</v>
      </c>
      <c r="I5" s="345">
        <v>70.588235294117652</v>
      </c>
      <c r="J5" s="345">
        <v>100</v>
      </c>
      <c r="K5" s="345">
        <v>66.666666666666657</v>
      </c>
      <c r="L5" s="345">
        <v>40</v>
      </c>
      <c r="M5" s="345">
        <v>19.230769230769234</v>
      </c>
      <c r="N5" s="347">
        <v>162</v>
      </c>
      <c r="P5" s="105"/>
    </row>
    <row r="6">
      <c r="A6" s="344" t="s">
        <v>16</v>
      </c>
      <c r="B6" s="345">
        <v>7.6285139337764498</v>
      </c>
      <c r="C6" s="345">
        <v>20.810785151428842</v>
      </c>
      <c r="D6" s="345">
        <v>100</v>
      </c>
      <c r="E6" s="345">
        <v>1.5593856255129557</v>
      </c>
      <c r="F6" s="345">
        <v>4.5312986608533166</v>
      </c>
      <c r="G6" s="345">
        <v>100</v>
      </c>
      <c r="H6" s="345">
        <v>72.784560850728624</v>
      </c>
      <c r="I6" s="345">
        <v>87.534818941504184</v>
      </c>
      <c r="J6" s="345">
        <v>80.315917375455655</v>
      </c>
      <c r="K6" s="345">
        <v>75.092592592592595</v>
      </c>
      <c r="L6" s="345">
        <v>57.801418439716315</v>
      </c>
      <c r="M6" s="345">
        <v>26.510903426791277</v>
      </c>
      <c r="N6" s="346">
        <v>15738</v>
      </c>
      <c r="P6" s="105"/>
    </row>
    <row r="7">
      <c r="A7" s="344" t="s">
        <v>70</v>
      </c>
      <c r="B7" s="345">
        <v>11.683320522674865</v>
      </c>
      <c r="C7" s="345">
        <v>33.114754098360656</v>
      </c>
      <c r="D7" s="345">
        <v>100</v>
      </c>
      <c r="E7" s="345">
        <v>3.2882011605415857</v>
      </c>
      <c r="F7" s="345">
        <v>7.7889447236180906</v>
      </c>
      <c r="G7" s="345">
        <v>100</v>
      </c>
      <c r="H7" s="345">
        <v>54.502369668246445</v>
      </c>
      <c r="I7" s="345">
        <v>92.72727272727272</v>
      </c>
      <c r="J7" s="345">
        <v>94.285714285714278</v>
      </c>
      <c r="K7" s="345">
        <v>75.806451612903231</v>
      </c>
      <c r="L7" s="345">
        <v>61.403508771929829</v>
      </c>
      <c r="M7" s="345">
        <v>31.606217616580313</v>
      </c>
      <c r="N7" s="346">
        <v>1187</v>
      </c>
      <c r="P7" s="105"/>
    </row>
    <row r="8">
      <c r="A8" s="344" t="s">
        <v>71</v>
      </c>
      <c r="B8" s="345">
        <v>6.0063224446786094</v>
      </c>
      <c r="C8" s="345">
        <v>20.155038759689923</v>
      </c>
      <c r="D8" s="345">
        <v>100</v>
      </c>
      <c r="E8" s="345">
        <v>0.46598322460391423</v>
      </c>
      <c r="F8" s="345">
        <v>2.4193548387096775</v>
      </c>
      <c r="G8" s="345">
        <v>100</v>
      </c>
      <c r="H8" s="345">
        <v>63.157894736842103</v>
      </c>
      <c r="I8" s="345">
        <v>97.260273972602747</v>
      </c>
      <c r="J8" s="345">
        <v>94.444444444444443</v>
      </c>
      <c r="K8" s="345">
        <v>80</v>
      </c>
      <c r="L8" s="345">
        <v>58.333333333333336</v>
      </c>
      <c r="M8" s="345">
        <v>32.727272727272727</v>
      </c>
      <c r="N8" s="346">
        <v>748</v>
      </c>
      <c r="P8" s="105"/>
    </row>
    <row r="9">
      <c r="A9" s="344" t="s">
        <v>19</v>
      </c>
      <c r="B9" s="345">
        <v>9.1414080425069439</v>
      </c>
      <c r="C9" s="345">
        <v>23.464912280701753</v>
      </c>
      <c r="D9" s="345">
        <v>100</v>
      </c>
      <c r="E9" s="345">
        <v>2.0733838089691323</v>
      </c>
      <c r="F9" s="345">
        <v>4.9838651846539985</v>
      </c>
      <c r="G9" s="345">
        <v>100</v>
      </c>
      <c r="H9" s="345">
        <v>74.49642625081222</v>
      </c>
      <c r="I9" s="345">
        <v>97.872340425531917</v>
      </c>
      <c r="J9" s="345">
        <v>97.169811320754718</v>
      </c>
      <c r="K9" s="345">
        <v>86.946386946386951</v>
      </c>
      <c r="L9" s="345">
        <v>81.896551724137936</v>
      </c>
      <c r="M9" s="345">
        <v>45.346239761727475</v>
      </c>
      <c r="N9" s="346">
        <v>7814</v>
      </c>
      <c r="P9" s="105"/>
    </row>
    <row ht="18.75" customHeight="1" r="10">
      <c r="A10" s="344" t="s">
        <v>20</v>
      </c>
      <c r="B10" s="345">
        <v>6.2893081761006293</v>
      </c>
      <c r="C10" s="345">
        <v>20.243902439024392</v>
      </c>
      <c r="D10" s="345">
        <v>100</v>
      </c>
      <c r="E10" s="345">
        <v>1.4218009478672986</v>
      </c>
      <c r="F10" s="345">
        <v>5.3314121037463975</v>
      </c>
      <c r="G10" s="345">
        <v>100</v>
      </c>
      <c r="H10" s="345">
        <v>62.869822485207102</v>
      </c>
      <c r="I10" s="345">
        <v>97.633136094674555</v>
      </c>
      <c r="J10" s="345">
        <v>92</v>
      </c>
      <c r="K10" s="345">
        <v>69.105691056910572</v>
      </c>
      <c r="L10" s="345">
        <v>69.230769230769226</v>
      </c>
      <c r="M10" s="345">
        <v>32.558139534883722</v>
      </c>
      <c r="N10" s="346">
        <v>1481</v>
      </c>
      <c r="P10" s="105"/>
    </row>
    <row r="11">
      <c r="A11" s="344" t="s">
        <v>21</v>
      </c>
      <c r="B11" s="345">
        <v>11.645569620253164</v>
      </c>
      <c r="C11" s="345">
        <v>28.962264150943394</v>
      </c>
      <c r="D11" s="345">
        <v>100</v>
      </c>
      <c r="E11" s="345">
        <v>2.6341463414634148</v>
      </c>
      <c r="F11" s="345">
        <v>6.557377049180328</v>
      </c>
      <c r="G11" s="345">
        <v>100</v>
      </c>
      <c r="H11" s="345">
        <v>82.476635514018696</v>
      </c>
      <c r="I11" s="345">
        <v>93.023255813953483</v>
      </c>
      <c r="J11" s="345">
        <v>85.981308411214954</v>
      </c>
      <c r="K11" s="345">
        <v>83.225806451612911</v>
      </c>
      <c r="L11" s="345">
        <v>54.761904761904766</v>
      </c>
      <c r="M11" s="345">
        <v>52.116402116402114</v>
      </c>
      <c r="N11" s="346">
        <v>2463</v>
      </c>
      <c r="P11" s="105"/>
    </row>
    <row r="12">
      <c r="A12" s="344" t="s">
        <v>22</v>
      </c>
      <c r="B12" s="345">
        <v>6.4588561616695284</v>
      </c>
      <c r="C12" s="345">
        <v>18.878933111064804</v>
      </c>
      <c r="D12" s="345">
        <v>100</v>
      </c>
      <c r="E12" s="345">
        <v>1.1679790026246719</v>
      </c>
      <c r="F12" s="345">
        <v>4.6247156937073539</v>
      </c>
      <c r="G12" s="345">
        <v>100</v>
      </c>
      <c r="H12" s="345">
        <v>76.130992572586081</v>
      </c>
      <c r="I12" s="345">
        <v>97.262479871175529</v>
      </c>
      <c r="J12" s="345">
        <v>92.934782608695656</v>
      </c>
      <c r="K12" s="345">
        <v>85.393258426966284</v>
      </c>
      <c r="L12" s="345">
        <v>58.783783783783782</v>
      </c>
      <c r="M12" s="345">
        <v>40.255831452219716</v>
      </c>
      <c r="N12" s="346">
        <v>7012</v>
      </c>
      <c r="P12" s="105"/>
    </row>
    <row r="13">
      <c r="A13" s="344" t="s">
        <v>23</v>
      </c>
      <c r="B13" s="345">
        <v>7.7280550774526686</v>
      </c>
      <c r="C13" s="345">
        <v>18.331226295828067</v>
      </c>
      <c r="D13" s="345">
        <v>100</v>
      </c>
      <c r="E13" s="345">
        <v>1.9787408013082584</v>
      </c>
      <c r="F13" s="345">
        <v>7.6723691031622607</v>
      </c>
      <c r="G13" s="345">
        <v>100</v>
      </c>
      <c r="H13" s="345">
        <v>73.061013443640121</v>
      </c>
      <c r="I13" s="345">
        <v>80.6640625</v>
      </c>
      <c r="J13" s="345">
        <v>75.157232704402517</v>
      </c>
      <c r="K13" s="345">
        <v>63.323782234957015</v>
      </c>
      <c r="L13" s="345">
        <v>53.488372093023251</v>
      </c>
      <c r="M13" s="345">
        <v>21.671826625386998</v>
      </c>
      <c r="N13" s="346">
        <v>4617</v>
      </c>
      <c r="P13" s="105"/>
    </row>
    <row r="14">
      <c r="A14" s="344" t="s">
        <v>24</v>
      </c>
      <c r="B14" s="345">
        <v>7.223719676549865</v>
      </c>
      <c r="C14" s="345">
        <v>21.008403361344538</v>
      </c>
      <c r="D14" s="345">
        <v>100</v>
      </c>
      <c r="E14" s="345">
        <v>1.5163607342378291</v>
      </c>
      <c r="F14" s="345">
        <v>6.4285714285714279</v>
      </c>
      <c r="G14" s="345">
        <v>100</v>
      </c>
      <c r="H14" s="345">
        <v>72.316384180790962</v>
      </c>
      <c r="I14" s="345">
        <v>90.384615384615387</v>
      </c>
      <c r="J14" s="345">
        <v>72.58064516129032</v>
      </c>
      <c r="K14" s="345">
        <v>72.41379310344827</v>
      </c>
      <c r="L14" s="345">
        <v>62.5</v>
      </c>
      <c r="M14" s="345">
        <v>29.741379310344829</v>
      </c>
      <c r="N14" s="346">
        <v>1255</v>
      </c>
      <c r="P14" s="105"/>
    </row>
    <row r="15">
      <c r="A15" s="344" t="s">
        <v>25</v>
      </c>
      <c r="B15" s="345">
        <v>7.6537585421412295</v>
      </c>
      <c r="C15" s="345">
        <v>23.451635351426585</v>
      </c>
      <c r="D15" s="345">
        <v>100</v>
      </c>
      <c r="E15" s="345">
        <v>1.4231499051233396</v>
      </c>
      <c r="F15" s="345">
        <v>3.5175879396984926</v>
      </c>
      <c r="G15" s="345">
        <v>100</v>
      </c>
      <c r="H15" s="345">
        <v>78.919491525423723</v>
      </c>
      <c r="I15" s="345">
        <v>85.638297872340431</v>
      </c>
      <c r="J15" s="345">
        <v>75.268817204301072</v>
      </c>
      <c r="K15" s="345">
        <v>75.735294117647058</v>
      </c>
      <c r="L15" s="345">
        <v>64.86486486486487</v>
      </c>
      <c r="M15" s="345">
        <v>33.060109289617486</v>
      </c>
      <c r="N15" s="346">
        <v>2326</v>
      </c>
      <c r="P15" s="105"/>
    </row>
    <row ht="15.75" customHeight="1" r="16">
      <c r="A16" s="344" t="s">
        <v>26</v>
      </c>
      <c r="B16" s="79"/>
      <c r="C16" s="79"/>
      <c r="D16" s="345"/>
      <c r="E16" s="79"/>
      <c r="F16" s="79"/>
      <c r="G16" s="345"/>
      <c r="H16" s="348"/>
      <c r="I16" s="345"/>
      <c r="J16" s="345"/>
      <c r="K16" s="345"/>
      <c r="L16" s="345"/>
      <c r="M16" s="345"/>
      <c r="N16" s="346"/>
      <c r="P16" s="105"/>
    </row>
    <row r="17">
      <c r="A17" s="344" t="s">
        <v>27</v>
      </c>
      <c r="B17" s="345">
        <v>10.303633648581384</v>
      </c>
      <c r="C17" s="345">
        <v>26.808176100628934</v>
      </c>
      <c r="D17" s="345">
        <v>100</v>
      </c>
      <c r="E17" s="345">
        <v>1.9618528610354224</v>
      </c>
      <c r="F17" s="345">
        <v>4.4701986754966887</v>
      </c>
      <c r="G17" s="345">
        <v>100</v>
      </c>
      <c r="H17" s="345">
        <v>84.78701825557809</v>
      </c>
      <c r="I17" s="345">
        <v>95.512820512820511</v>
      </c>
      <c r="J17" s="345">
        <v>91.666666666666657</v>
      </c>
      <c r="K17" s="345">
        <v>90.082644628099175</v>
      </c>
      <c r="L17" s="345">
        <v>77.142857142857153</v>
      </c>
      <c r="M17" s="345">
        <v>47.126436781609193</v>
      </c>
      <c r="N17" s="346">
        <v>2461</v>
      </c>
      <c r="P17" s="105"/>
    </row>
    <row r="18">
      <c r="A18" s="344" t="s">
        <v>28</v>
      </c>
      <c r="B18" s="345">
        <v>13.421052631578947</v>
      </c>
      <c r="C18" s="345">
        <v>36.619718309859159</v>
      </c>
      <c r="D18" s="345">
        <v>100</v>
      </c>
      <c r="E18" s="345">
        <v>3.1347962382445136</v>
      </c>
      <c r="F18" s="348">
        <v>7.8431372549019605</v>
      </c>
      <c r="G18" s="345">
        <v>100</v>
      </c>
      <c r="H18" s="345">
        <v>96.428571428571431</v>
      </c>
      <c r="I18" s="345">
        <v>96.774193548387103</v>
      </c>
      <c r="J18" s="345">
        <v>81.818181818181827</v>
      </c>
      <c r="K18" s="345">
        <v>92.592592592592595</v>
      </c>
      <c r="L18" s="345">
        <v>50</v>
      </c>
      <c r="M18" s="345">
        <v>43.939393939393938</v>
      </c>
      <c r="N18" s="347">
        <v>542</v>
      </c>
      <c r="P18" s="105"/>
    </row>
    <row r="19">
      <c r="A19" s="344" t="s">
        <v>29</v>
      </c>
      <c r="B19" s="345">
        <v>24.835199745850211</v>
      </c>
      <c r="C19" s="345">
        <v>30.074457753318224</v>
      </c>
      <c r="D19" s="345">
        <v>100</v>
      </c>
      <c r="E19" s="345">
        <v>4.9894341394693589</v>
      </c>
      <c r="F19" s="345">
        <v>5.0473186119873814</v>
      </c>
      <c r="G19" s="345">
        <v>100</v>
      </c>
      <c r="H19" s="345">
        <v>96.607319485657754</v>
      </c>
      <c r="I19" s="345">
        <v>96.973684210526315</v>
      </c>
      <c r="J19" s="345">
        <v>94.537815126050418</v>
      </c>
      <c r="K19" s="345">
        <v>92.699724517906333</v>
      </c>
      <c r="L19" s="345">
        <v>85.483870967741936</v>
      </c>
      <c r="M19" s="345">
        <v>57.789142407553108</v>
      </c>
      <c r="N19" s="346">
        <v>22483</v>
      </c>
      <c r="P19" s="105"/>
    </row>
    <row r="20">
      <c r="A20" s="344" t="s">
        <v>30</v>
      </c>
      <c r="B20" s="345">
        <v>16.472114137483786</v>
      </c>
      <c r="C20" s="345">
        <v>34.970059880239525</v>
      </c>
      <c r="D20" s="345">
        <v>100</v>
      </c>
      <c r="E20" s="345">
        <v>3.331667499583542</v>
      </c>
      <c r="F20" s="345">
        <v>8.1955427749820267</v>
      </c>
      <c r="G20" s="345">
        <v>100</v>
      </c>
      <c r="H20" s="345">
        <v>95.092177379172895</v>
      </c>
      <c r="I20" s="345">
        <v>97.46621621621621</v>
      </c>
      <c r="J20" s="345">
        <v>94.354838709677423</v>
      </c>
      <c r="K20" s="345">
        <v>88.288288288288285</v>
      </c>
      <c r="L20" s="345">
        <v>84.112149532710276</v>
      </c>
      <c r="M20" s="345">
        <v>52.484472049689444</v>
      </c>
      <c r="N20" s="346">
        <v>9860</v>
      </c>
      <c r="P20" s="105"/>
    </row>
    <row r="21">
      <c r="A21" s="344" t="s">
        <v>31</v>
      </c>
      <c r="B21" s="345">
        <v>14.747859181731684</v>
      </c>
      <c r="C21" s="345">
        <v>31.410256410256409</v>
      </c>
      <c r="D21" s="345">
        <v>100</v>
      </c>
      <c r="E21" s="345">
        <v>3.0501089324618738</v>
      </c>
      <c r="F21" s="345">
        <v>7.9681274900398407</v>
      </c>
      <c r="G21" s="345">
        <v>100</v>
      </c>
      <c r="H21" s="345">
        <v>97.435897435897431</v>
      </c>
      <c r="I21" s="345">
        <v>100</v>
      </c>
      <c r="J21" s="345">
        <v>93.877551020408163</v>
      </c>
      <c r="K21" s="345">
        <v>97.959183673469383</v>
      </c>
      <c r="L21" s="345">
        <v>87.5</v>
      </c>
      <c r="M21" s="345">
        <v>46.308724832214764</v>
      </c>
      <c r="N21" s="346">
        <v>1387</v>
      </c>
      <c r="P21" s="105"/>
    </row>
    <row r="22">
      <c r="A22" s="344" t="s">
        <v>32</v>
      </c>
      <c r="B22" s="345">
        <v>17.394034536891681</v>
      </c>
      <c r="C22" s="345">
        <v>31.732776617954073</v>
      </c>
      <c r="D22" s="345">
        <v>100</v>
      </c>
      <c r="E22" s="345">
        <v>4.1128484024473142</v>
      </c>
      <c r="F22" s="345">
        <v>8.1991215226939964</v>
      </c>
      <c r="G22" s="345">
        <v>100</v>
      </c>
      <c r="H22" s="345">
        <v>93.943064809206547</v>
      </c>
      <c r="I22" s="345">
        <v>98.175182481751818</v>
      </c>
      <c r="J22" s="345">
        <v>93.75</v>
      </c>
      <c r="K22" s="345">
        <v>86.982248520710058</v>
      </c>
      <c r="L22" s="345">
        <v>79.545454545454547</v>
      </c>
      <c r="M22" s="345">
        <v>48.615916955017305</v>
      </c>
      <c r="N22" s="346">
        <v>4354</v>
      </c>
      <c r="P22" s="105"/>
    </row>
    <row r="23">
      <c r="A23" s="344" t="s">
        <v>33</v>
      </c>
      <c r="B23" s="345">
        <v>20.31760333370875</v>
      </c>
      <c r="C23" s="345">
        <v>43.344581927259092</v>
      </c>
      <c r="D23" s="345">
        <v>100</v>
      </c>
      <c r="E23" s="345">
        <v>4.0992579978104855</v>
      </c>
      <c r="F23" s="345">
        <v>11.227786752827139</v>
      </c>
      <c r="G23" s="345">
        <v>100</v>
      </c>
      <c r="H23" s="345">
        <v>93.75</v>
      </c>
      <c r="I23" s="345">
        <v>95.244055068836047</v>
      </c>
      <c r="J23" s="345">
        <v>94.514767932489448</v>
      </c>
      <c r="K23" s="345">
        <v>86.138613861386133</v>
      </c>
      <c r="L23" s="345">
        <v>89.224137931034491</v>
      </c>
      <c r="M23" s="345">
        <v>55.11482254697286</v>
      </c>
      <c r="N23" s="346">
        <v>14416</v>
      </c>
      <c r="P23" s="105"/>
    </row>
    <row r="24">
      <c r="A24" s="344" t="s">
        <v>34</v>
      </c>
      <c r="B24" s="345">
        <v>15.74074074074074</v>
      </c>
      <c r="C24" s="345">
        <v>48.420479302832241</v>
      </c>
      <c r="D24" s="345">
        <v>100</v>
      </c>
      <c r="E24" s="345">
        <v>3.1698564593301435</v>
      </c>
      <c r="F24" s="345">
        <v>32.479784366576823</v>
      </c>
      <c r="G24" s="345">
        <v>100</v>
      </c>
      <c r="H24" s="345">
        <v>85.954381752701082</v>
      </c>
      <c r="I24" s="345">
        <v>97.560975609756099</v>
      </c>
      <c r="J24" s="345">
        <v>92.045454545454547</v>
      </c>
      <c r="K24" s="345">
        <v>87.5</v>
      </c>
      <c r="L24" s="345">
        <v>87.5</v>
      </c>
      <c r="M24" s="345">
        <v>52.653927813163484</v>
      </c>
      <c r="N24" s="346">
        <v>2898</v>
      </c>
      <c r="P24" s="105"/>
    </row>
    <row r="25">
      <c r="A25" s="349" t="s">
        <v>55</v>
      </c>
      <c r="B25" s="350">
        <v>12.719199217280048</v>
      </c>
      <c r="C25" s="350">
        <v>26.92697667945685</v>
      </c>
      <c r="D25" s="350">
        <v>100</v>
      </c>
      <c r="E25" s="350">
        <v>2.4793864295914134</v>
      </c>
      <c r="F25" s="350">
        <v>6.7990074441687351</v>
      </c>
      <c r="G25" s="350">
        <v>100</v>
      </c>
      <c r="H25" s="350">
        <v>84.342635693445288</v>
      </c>
      <c r="I25" s="350">
        <v>93.593670239918325</v>
      </c>
      <c r="J25" s="350">
        <v>89.467849223946786</v>
      </c>
      <c r="K25" s="350">
        <v>82.667138309161658</v>
      </c>
      <c r="L25" s="350">
        <v>69.5078031212485</v>
      </c>
      <c r="M25" s="350">
        <v>42.792347502471358</v>
      </c>
      <c r="N25" s="351">
        <v>109745</v>
      </c>
      <c r="P25" s="105"/>
    </row>
  </sheetData>
  <mergeCells count="1">
    <mergeCell ref="A1:N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showGridLines="0" workbookViewId="0" zoomScale="70">
      <selection activeCell="A1" activeCellId="0" sqref="A1:M1"/>
    </sheetView>
  </sheetViews>
  <sheetFormatPr defaultColWidth="8.85546875" defaultRowHeight="15"/>
  <cols>
    <col bestFit="1" customWidth="1" min="1" max="1" width="27.140625"/>
    <col customWidth="1" min="2" max="13" width="20.7109375"/>
    <col customWidth="1" min="14" max="14" width="25.85546875"/>
    <col customWidth="1" min="15" max="15" width="32.42578125"/>
    <col customWidth="1" min="16" max="16" width="32.140625"/>
    <col customWidth="1" min="17" max="17" width="22.42578125"/>
    <col customWidth="1" min="18" max="18" width="25.85546875"/>
    <col customWidth="1" min="19" max="19" width="32.42578125"/>
    <col customWidth="1" min="20" max="20" width="32.140625"/>
    <col customWidth="1" min="21" max="21" width="22.42578125"/>
    <col customWidth="1" min="22" max="22" width="25.85546875"/>
    <col customWidth="1" min="23" max="23" width="32.42578125"/>
    <col customWidth="1" min="24" max="24" width="32.140625"/>
    <col customWidth="1" min="25" max="25" width="22.42578125"/>
    <col customWidth="1" min="26" max="26" width="25.85546875"/>
    <col customWidth="1" min="27" max="27" width="32.42578125"/>
    <col customWidth="1" min="28" max="28" width="32.140625"/>
    <col customWidth="1" min="29" max="29" width="22.42578125"/>
    <col customWidth="1" min="30" max="30" width="25.85546875"/>
    <col customWidth="1" min="31" max="31" width="32.42578125"/>
    <col customWidth="1" min="32" max="32" width="32.140625"/>
    <col customWidth="1" min="33" max="33" width="22.42578125"/>
    <col customWidth="1" min="34" max="34" width="25.85546875"/>
    <col customWidth="1" min="35" max="35" width="32.42578125"/>
    <col customWidth="1" min="36" max="36" width="32.140625"/>
    <col customWidth="1" min="37" max="37" width="22.42578125"/>
    <col customWidth="1" min="38" max="38" width="25.85546875"/>
    <col customWidth="1" min="39" max="39" width="32"/>
    <col customWidth="1" min="40" max="40" width="31.7109375"/>
    <col customWidth="1" min="41" max="41" width="22.140625"/>
    <col customWidth="1" min="42" max="42" width="25.42578125"/>
  </cols>
  <sheetData>
    <row ht="39" customHeight="1" r="1">
      <c r="A1" s="352" t="s">
        <v>590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3"/>
    </row>
    <row r="3">
      <c r="A3" s="354" t="s">
        <v>591</v>
      </c>
      <c r="B3" s="354" t="s">
        <v>567</v>
      </c>
      <c r="C3" s="354" t="s">
        <v>568</v>
      </c>
      <c r="D3" s="354" t="s">
        <v>569</v>
      </c>
      <c r="E3" s="354" t="s">
        <v>570</v>
      </c>
      <c r="F3" s="354" t="s">
        <v>571</v>
      </c>
      <c r="G3" s="354" t="s">
        <v>572</v>
      </c>
      <c r="H3" s="354" t="s">
        <v>573</v>
      </c>
      <c r="I3" s="354" t="s">
        <v>574</v>
      </c>
      <c r="J3" s="354" t="s">
        <v>575</v>
      </c>
      <c r="K3" s="354" t="s">
        <v>576</v>
      </c>
      <c r="L3" s="354" t="s">
        <v>577</v>
      </c>
      <c r="M3" s="354" t="s">
        <v>578</v>
      </c>
    </row>
    <row r="4">
      <c r="A4" s="355" t="s">
        <v>592</v>
      </c>
      <c r="B4" s="356">
        <v>8.3417375018008926</v>
      </c>
      <c r="C4" s="356">
        <v>24.055719260648274</v>
      </c>
      <c r="D4" s="356">
        <v>100</v>
      </c>
      <c r="E4" s="356">
        <v>1.4824797843665769</v>
      </c>
      <c r="F4" s="356">
        <v>6.0485870104115023</v>
      </c>
      <c r="G4" s="356">
        <v>100</v>
      </c>
      <c r="H4" s="356">
        <v>76.037428803905613</v>
      </c>
      <c r="I4" s="356">
        <v>96.935933147632312</v>
      </c>
      <c r="J4" s="356">
        <v>93.530997304582215</v>
      </c>
      <c r="K4" s="356">
        <v>84.237726098191217</v>
      </c>
      <c r="L4" s="356">
        <v>54.744525547445257</v>
      </c>
      <c r="M4" s="356">
        <v>42.428900845503456</v>
      </c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</row>
    <row r="5">
      <c r="A5" s="357" t="s">
        <v>593</v>
      </c>
      <c r="B5" s="358">
        <v>13.043478260869565</v>
      </c>
      <c r="C5" s="358">
        <v>23.404255319148938</v>
      </c>
      <c r="D5" s="358">
        <v>100</v>
      </c>
      <c r="E5" s="358">
        <v>0.48309178743961351</v>
      </c>
      <c r="F5" s="358">
        <v>5.5555555555555554</v>
      </c>
      <c r="G5" s="358">
        <v>100</v>
      </c>
      <c r="H5" s="358">
        <v>72.61904761904762</v>
      </c>
      <c r="I5" s="358">
        <v>70.588235294117652</v>
      </c>
      <c r="J5" s="358">
        <v>100</v>
      </c>
      <c r="K5" s="358">
        <v>66.666666666666657</v>
      </c>
      <c r="L5" s="358">
        <v>40</v>
      </c>
      <c r="M5" s="358">
        <v>19.230769230769234</v>
      </c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</row>
    <row r="6">
      <c r="A6" s="357" t="s">
        <v>594</v>
      </c>
      <c r="B6" s="358">
        <v>7.6285139337764498</v>
      </c>
      <c r="C6" s="358">
        <v>20.810785151428842</v>
      </c>
      <c r="D6" s="358">
        <v>100</v>
      </c>
      <c r="E6" s="358">
        <v>1.5593856255129557</v>
      </c>
      <c r="F6" s="358">
        <v>4.5312986608533166</v>
      </c>
      <c r="G6" s="358">
        <v>100</v>
      </c>
      <c r="H6" s="358">
        <v>72.784560850728624</v>
      </c>
      <c r="I6" s="358">
        <v>87.534818941504184</v>
      </c>
      <c r="J6" s="358">
        <v>80.315917375455655</v>
      </c>
      <c r="K6" s="358">
        <v>75.092592592592595</v>
      </c>
      <c r="L6" s="358">
        <v>57.801418439716315</v>
      </c>
      <c r="M6" s="358">
        <v>26.510903426791277</v>
      </c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</row>
    <row ht="14.25" customHeight="1" r="7">
      <c r="A7" s="357" t="s">
        <v>595</v>
      </c>
      <c r="B7" s="358">
        <v>11.683320522674865</v>
      </c>
      <c r="C7" s="358">
        <v>33.114754098360656</v>
      </c>
      <c r="D7" s="358">
        <v>100</v>
      </c>
      <c r="E7" s="358">
        <v>3.2882011605415857</v>
      </c>
      <c r="F7" s="358">
        <v>7.7889447236180906</v>
      </c>
      <c r="G7" s="358">
        <v>100</v>
      </c>
      <c r="H7" s="358">
        <v>54.502369668246445</v>
      </c>
      <c r="I7" s="358">
        <v>92.72727272727272</v>
      </c>
      <c r="J7" s="358">
        <v>94.285714285714278</v>
      </c>
      <c r="K7" s="358">
        <v>75.806451612903231</v>
      </c>
      <c r="L7" s="358">
        <v>61.403508771929829</v>
      </c>
      <c r="M7" s="358">
        <v>31.606217616580313</v>
      </c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</row>
    <row r="8">
      <c r="A8" s="357" t="s">
        <v>596</v>
      </c>
      <c r="B8" s="358">
        <v>6.0063224446786094</v>
      </c>
      <c r="C8" s="358">
        <v>20.155038759689923</v>
      </c>
      <c r="D8" s="358">
        <v>100</v>
      </c>
      <c r="E8" s="358">
        <v>0.46598322460391423</v>
      </c>
      <c r="F8" s="358">
        <v>2.4193548387096775</v>
      </c>
      <c r="G8" s="358">
        <v>100</v>
      </c>
      <c r="H8" s="358">
        <v>63.157894736842103</v>
      </c>
      <c r="I8" s="358">
        <v>97.260273972602747</v>
      </c>
      <c r="J8" s="358">
        <v>94.444444444444443</v>
      </c>
      <c r="K8" s="358">
        <v>80</v>
      </c>
      <c r="L8" s="358">
        <v>58.333333333333336</v>
      </c>
      <c r="M8" s="358">
        <v>32.727272727272727</v>
      </c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</row>
    <row r="9">
      <c r="A9" s="357" t="s">
        <v>597</v>
      </c>
      <c r="B9" s="358">
        <v>9.1414080425069439</v>
      </c>
      <c r="C9" s="358">
        <v>23.464912280701753</v>
      </c>
      <c r="D9" s="358">
        <v>100</v>
      </c>
      <c r="E9" s="358">
        <v>2.0733838089691323</v>
      </c>
      <c r="F9" s="358">
        <v>4.9838651846539985</v>
      </c>
      <c r="G9" s="358">
        <v>100</v>
      </c>
      <c r="H9" s="358">
        <v>74.49642625081222</v>
      </c>
      <c r="I9" s="358">
        <v>97.872340425531917</v>
      </c>
      <c r="J9" s="358">
        <v>97.169811320754718</v>
      </c>
      <c r="K9" s="358">
        <v>86.946386946386951</v>
      </c>
      <c r="L9" s="358">
        <v>81.896551724137936</v>
      </c>
      <c r="M9" s="358">
        <v>45.346239761727475</v>
      </c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</row>
    <row r="10">
      <c r="A10" s="357" t="s">
        <v>598</v>
      </c>
      <c r="B10" s="358">
        <v>6.2893081761006293</v>
      </c>
      <c r="C10" s="358">
        <v>20.243902439024392</v>
      </c>
      <c r="D10" s="358">
        <v>100</v>
      </c>
      <c r="E10" s="358">
        <v>1.4218009478672986</v>
      </c>
      <c r="F10" s="358">
        <v>5.3314121037463975</v>
      </c>
      <c r="G10" s="358">
        <v>100</v>
      </c>
      <c r="H10" s="358">
        <v>62.869822485207102</v>
      </c>
      <c r="I10" s="358">
        <v>97.633136094674555</v>
      </c>
      <c r="J10" s="358">
        <v>92</v>
      </c>
      <c r="K10" s="358">
        <v>69.105691056910572</v>
      </c>
      <c r="L10" s="358">
        <v>69.230769230769226</v>
      </c>
      <c r="M10" s="358">
        <v>32.558139534883722</v>
      </c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</row>
    <row r="11">
      <c r="A11" s="357" t="s">
        <v>599</v>
      </c>
      <c r="B11" s="358">
        <v>11.645569620253164</v>
      </c>
      <c r="C11" s="358">
        <v>28.962264150943394</v>
      </c>
      <c r="D11" s="358">
        <v>100</v>
      </c>
      <c r="E11" s="358">
        <v>2.6341463414634148</v>
      </c>
      <c r="F11" s="358">
        <v>6.557377049180328</v>
      </c>
      <c r="G11" s="358">
        <v>100</v>
      </c>
      <c r="H11" s="358">
        <v>82.476635514018696</v>
      </c>
      <c r="I11" s="358">
        <v>93.023255813953483</v>
      </c>
      <c r="J11" s="358">
        <v>85.981308411214954</v>
      </c>
      <c r="K11" s="358">
        <v>83.799999999999997</v>
      </c>
      <c r="L11" s="358">
        <v>54.761904761904766</v>
      </c>
      <c r="M11" s="358">
        <v>52.116402116402114</v>
      </c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</row>
    <row r="12">
      <c r="A12" s="357" t="s">
        <v>600</v>
      </c>
      <c r="B12" s="358">
        <v>6.4588561616695284</v>
      </c>
      <c r="C12" s="358">
        <v>18.878933111064804</v>
      </c>
      <c r="D12" s="358">
        <v>100</v>
      </c>
      <c r="E12" s="358">
        <v>1.1679790026246719</v>
      </c>
      <c r="F12" s="358">
        <v>4.6247156937073539</v>
      </c>
      <c r="G12" s="358">
        <v>100</v>
      </c>
      <c r="H12" s="358">
        <v>76.130992572586081</v>
      </c>
      <c r="I12" s="358">
        <v>97.262479871175529</v>
      </c>
      <c r="J12" s="358">
        <v>92.934782608695656</v>
      </c>
      <c r="K12" s="358">
        <v>85.393258426966284</v>
      </c>
      <c r="L12" s="358">
        <v>58.783783783783782</v>
      </c>
      <c r="M12" s="358">
        <v>40.255831452219716</v>
      </c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</row>
    <row r="13">
      <c r="A13" s="357" t="s">
        <v>601</v>
      </c>
      <c r="B13" s="358">
        <v>7.7280550774526686</v>
      </c>
      <c r="C13" s="358">
        <v>18.331226295828067</v>
      </c>
      <c r="D13" s="358">
        <v>100</v>
      </c>
      <c r="E13" s="358">
        <v>1.9787408013082584</v>
      </c>
      <c r="F13" s="358">
        <v>7.6723691031622607</v>
      </c>
      <c r="G13" s="358">
        <v>100</v>
      </c>
      <c r="H13" s="358">
        <v>73.061013443640121</v>
      </c>
      <c r="I13" s="358">
        <v>80.6640625</v>
      </c>
      <c r="J13" s="358">
        <v>75.157232704402517</v>
      </c>
      <c r="K13" s="358">
        <v>63.323782234957015</v>
      </c>
      <c r="L13" s="358">
        <v>53.488372093023251</v>
      </c>
      <c r="M13" s="358">
        <v>21.671826625386998</v>
      </c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</row>
    <row r="14">
      <c r="A14" s="357" t="s">
        <v>602</v>
      </c>
      <c r="B14" s="358">
        <v>7.223719676549865</v>
      </c>
      <c r="C14" s="358">
        <v>21.008403361344538</v>
      </c>
      <c r="D14" s="358">
        <v>100</v>
      </c>
      <c r="E14" s="358">
        <v>1.5163607342378291</v>
      </c>
      <c r="F14" s="358">
        <v>6.4285714285714279</v>
      </c>
      <c r="G14" s="358">
        <v>100</v>
      </c>
      <c r="H14" s="358">
        <v>72.316384180790962</v>
      </c>
      <c r="I14" s="358">
        <v>90.384615384615387</v>
      </c>
      <c r="J14" s="358">
        <v>72.58064516129032</v>
      </c>
      <c r="K14" s="358">
        <v>72.41379310344827</v>
      </c>
      <c r="L14" s="358">
        <v>62.5</v>
      </c>
      <c r="M14" s="358">
        <v>29.741379310344829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</row>
    <row r="15">
      <c r="A15" s="357" t="s">
        <v>603</v>
      </c>
      <c r="B15" s="358">
        <v>7.6537585421412295</v>
      </c>
      <c r="C15" s="358">
        <v>23.451635351426585</v>
      </c>
      <c r="D15" s="358">
        <v>100</v>
      </c>
      <c r="E15" s="358">
        <v>1.4231499051233396</v>
      </c>
      <c r="F15" s="358">
        <v>3.5175879396984926</v>
      </c>
      <c r="G15" s="358">
        <v>100</v>
      </c>
      <c r="H15" s="358">
        <v>78.919491525423723</v>
      </c>
      <c r="I15" s="358">
        <v>85.638297872340431</v>
      </c>
      <c r="J15" s="358">
        <v>75.268817204301072</v>
      </c>
      <c r="K15" s="358">
        <v>75.735294117647058</v>
      </c>
      <c r="L15" s="358">
        <v>64.86486486486487</v>
      </c>
      <c r="M15" s="358">
        <v>33.060109289617486</v>
      </c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</row>
    <row r="16">
      <c r="A16" s="357" t="s">
        <v>604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</row>
    <row r="17">
      <c r="A17" s="357" t="s">
        <v>605</v>
      </c>
      <c r="B17" s="358">
        <v>10.303633648581384</v>
      </c>
      <c r="C17" s="358">
        <v>26.808176100628934</v>
      </c>
      <c r="D17" s="358">
        <v>100</v>
      </c>
      <c r="E17" s="358">
        <v>1.9618528610354224</v>
      </c>
      <c r="F17" s="358">
        <v>4.4701986754966887</v>
      </c>
      <c r="G17" s="358">
        <v>100</v>
      </c>
      <c r="H17" s="358">
        <v>84.78701825557809</v>
      </c>
      <c r="I17" s="358">
        <v>95.512820512820511</v>
      </c>
      <c r="J17" s="358">
        <v>91.666666666666657</v>
      </c>
      <c r="K17" s="358">
        <v>90.082644628099175</v>
      </c>
      <c r="L17" s="358">
        <v>77.142857142857153</v>
      </c>
      <c r="M17" s="358">
        <v>47.126436781609193</v>
      </c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</row>
    <row r="18">
      <c r="A18" s="357" t="s">
        <v>606</v>
      </c>
      <c r="B18" s="358">
        <v>13.421052631578947</v>
      </c>
      <c r="C18" s="358">
        <v>36.619718309859159</v>
      </c>
      <c r="D18" s="358">
        <v>100</v>
      </c>
      <c r="E18" s="358">
        <v>3.1347962382445136</v>
      </c>
      <c r="F18" s="358">
        <v>7.8431372549019605</v>
      </c>
      <c r="G18" s="358">
        <v>100</v>
      </c>
      <c r="H18" s="358">
        <v>96.428571428571431</v>
      </c>
      <c r="I18" s="358">
        <v>96.774193548387103</v>
      </c>
      <c r="J18" s="358">
        <v>81.818181818181827</v>
      </c>
      <c r="K18" s="358">
        <v>92.592592592592595</v>
      </c>
      <c r="L18" s="358">
        <v>50</v>
      </c>
      <c r="M18" s="358">
        <v>43.939393939393938</v>
      </c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</row>
    <row r="19">
      <c r="A19" s="357" t="s">
        <v>607</v>
      </c>
      <c r="B19" s="358">
        <v>24.835199745850211</v>
      </c>
      <c r="C19" s="358">
        <v>30.074457753318224</v>
      </c>
      <c r="D19" s="358">
        <v>100</v>
      </c>
      <c r="E19" s="358">
        <v>4.9894341394693589</v>
      </c>
      <c r="F19" s="358">
        <v>5.0473186119873814</v>
      </c>
      <c r="G19" s="358">
        <v>100</v>
      </c>
      <c r="H19" s="358">
        <v>96.607319485657754</v>
      </c>
      <c r="I19" s="358">
        <v>96.973684210526315</v>
      </c>
      <c r="J19" s="358">
        <v>94.537815126050418</v>
      </c>
      <c r="K19" s="358">
        <v>92.699724517906333</v>
      </c>
      <c r="L19" s="358">
        <v>85.483870967741936</v>
      </c>
      <c r="M19" s="358">
        <v>57.789142407553108</v>
      </c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</row>
    <row r="20">
      <c r="A20" s="357" t="s">
        <v>608</v>
      </c>
      <c r="B20" s="358">
        <v>16.472114137483786</v>
      </c>
      <c r="C20" s="358">
        <v>34.970059880239525</v>
      </c>
      <c r="D20" s="358">
        <v>100</v>
      </c>
      <c r="E20" s="358">
        <v>3.331667499583542</v>
      </c>
      <c r="F20" s="358">
        <v>8.1955427749820267</v>
      </c>
      <c r="G20" s="358">
        <v>100</v>
      </c>
      <c r="H20" s="358">
        <v>95.092177379172895</v>
      </c>
      <c r="I20" s="358">
        <v>97.46621621621621</v>
      </c>
      <c r="J20" s="358">
        <v>94.354838709677423</v>
      </c>
      <c r="K20" s="358">
        <v>88.288288288288285</v>
      </c>
      <c r="L20" s="358">
        <v>84.112149532710276</v>
      </c>
      <c r="M20" s="358">
        <v>52.484472049689444</v>
      </c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</row>
    <row r="21">
      <c r="A21" s="357" t="s">
        <v>609</v>
      </c>
      <c r="B21" s="358">
        <v>14.747859181731684</v>
      </c>
      <c r="C21" s="358">
        <v>31.410256410256409</v>
      </c>
      <c r="D21" s="358">
        <v>100</v>
      </c>
      <c r="E21" s="358">
        <v>3.0501089324618738</v>
      </c>
      <c r="F21" s="358">
        <v>7.9681274900398407</v>
      </c>
      <c r="G21" s="358">
        <v>100</v>
      </c>
      <c r="H21" s="358">
        <v>97.435897435897431</v>
      </c>
      <c r="I21" s="358">
        <v>100</v>
      </c>
      <c r="J21" s="358">
        <v>93.877551020408163</v>
      </c>
      <c r="K21" s="358">
        <v>97.959183673469383</v>
      </c>
      <c r="L21" s="358">
        <v>87.5</v>
      </c>
      <c r="M21" s="358">
        <v>46.308724832214764</v>
      </c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</row>
    <row r="22">
      <c r="A22" s="357" t="s">
        <v>610</v>
      </c>
      <c r="B22" s="358">
        <v>17.394034536891681</v>
      </c>
      <c r="C22" s="358">
        <v>31.732776617954073</v>
      </c>
      <c r="D22" s="358">
        <v>100</v>
      </c>
      <c r="E22" s="358">
        <v>4.1128484024473142</v>
      </c>
      <c r="F22" s="358">
        <v>8.1991215226939964</v>
      </c>
      <c r="G22" s="358">
        <v>100</v>
      </c>
      <c r="H22" s="358">
        <v>93.943064809206547</v>
      </c>
      <c r="I22" s="358">
        <v>98.175182481751818</v>
      </c>
      <c r="J22" s="358">
        <v>93.75</v>
      </c>
      <c r="K22" s="358">
        <v>86.982248520710058</v>
      </c>
      <c r="L22" s="358">
        <v>79.545454545454547</v>
      </c>
      <c r="M22" s="358">
        <v>48.615916955017305</v>
      </c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</row>
    <row r="23">
      <c r="A23" s="357" t="s">
        <v>611</v>
      </c>
      <c r="B23" s="358">
        <v>20.31760333370875</v>
      </c>
      <c r="C23" s="358">
        <v>43.344581927259092</v>
      </c>
      <c r="D23" s="358">
        <v>100</v>
      </c>
      <c r="E23" s="358">
        <v>4.0992579978104855</v>
      </c>
      <c r="F23" s="358">
        <v>11.227786752827139</v>
      </c>
      <c r="G23" s="358">
        <v>100</v>
      </c>
      <c r="H23" s="358">
        <v>93.75</v>
      </c>
      <c r="I23" s="358">
        <v>95.244055068836047</v>
      </c>
      <c r="J23" s="358">
        <v>94.514767932489448</v>
      </c>
      <c r="K23" s="358">
        <v>86.138613861386133</v>
      </c>
      <c r="L23" s="358">
        <v>89.224137931034491</v>
      </c>
      <c r="M23" s="358">
        <v>55.11482254697286</v>
      </c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</row>
    <row r="24">
      <c r="A24" s="359" t="s">
        <v>612</v>
      </c>
      <c r="B24" s="360">
        <v>15.74074074074074</v>
      </c>
      <c r="C24" s="360">
        <v>48.420479302832241</v>
      </c>
      <c r="D24" s="360">
        <v>100</v>
      </c>
      <c r="E24" s="360">
        <v>3.1698564593301435</v>
      </c>
      <c r="F24" s="360">
        <v>32.479784366576823</v>
      </c>
      <c r="G24" s="360">
        <v>100</v>
      </c>
      <c r="H24" s="360">
        <v>85.954381752701082</v>
      </c>
      <c r="I24" s="360">
        <v>97.560975609756099</v>
      </c>
      <c r="J24" s="360">
        <v>92.045454545454547</v>
      </c>
      <c r="K24" s="360">
        <v>87.5</v>
      </c>
      <c r="L24" s="360">
        <v>87.5</v>
      </c>
      <c r="M24" s="360">
        <v>52.653927813163484</v>
      </c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</row>
    <row r="25"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</row>
    <row customFormat="1" r="29" s="94">
      <c r="A29" s="361"/>
      <c r="B29" s="362" t="s">
        <v>613</v>
      </c>
      <c r="C29" s="361" t="s">
        <v>567</v>
      </c>
      <c r="D29" s="361" t="s">
        <v>568</v>
      </c>
      <c r="E29" s="361" t="s">
        <v>569</v>
      </c>
      <c r="F29" s="361" t="s">
        <v>570</v>
      </c>
      <c r="G29" s="361" t="s">
        <v>571</v>
      </c>
      <c r="H29" s="361" t="s">
        <v>572</v>
      </c>
      <c r="I29" s="361" t="s">
        <v>573</v>
      </c>
      <c r="J29" s="361" t="s">
        <v>574</v>
      </c>
      <c r="K29" s="361" t="s">
        <v>575</v>
      </c>
      <c r="L29" s="361" t="s">
        <v>576</v>
      </c>
      <c r="M29" s="361" t="s">
        <v>577</v>
      </c>
      <c r="N29" s="361" t="s">
        <v>578</v>
      </c>
    </row>
    <row r="30">
      <c r="A30" s="363" t="s">
        <v>614</v>
      </c>
      <c r="B30" s="364">
        <v>1</v>
      </c>
      <c r="C30" s="365">
        <f ref="C30:N34" si="41" t="shared">QUARTILE(B$4:B$24,$B30)</f>
        <v>7.6474473900500346</v>
      </c>
      <c r="D30" s="365">
        <f si="41" t="shared"/>
        <v>20.958998808865616</v>
      </c>
      <c r="E30" s="365">
        <f si="41" t="shared"/>
        <v>100</v>
      </c>
      <c r="F30" s="365">
        <f si="41" t="shared"/>
        <v>1.4676473145557676</v>
      </c>
      <c r="G30" s="365">
        <f si="41" t="shared"/>
        <v>4.8940778119173372</v>
      </c>
      <c r="H30" s="365">
        <f si="41" t="shared"/>
        <v>100</v>
      </c>
      <c r="I30" s="365">
        <f si="41" t="shared"/>
        <v>72.74318254280837</v>
      </c>
      <c r="J30" s="365">
        <f si="41" t="shared"/>
        <v>92.141608391608386</v>
      </c>
      <c r="K30" s="365">
        <f si="41" t="shared"/>
        <v>84.940526762956665</v>
      </c>
      <c r="L30" s="365">
        <f si="41" t="shared"/>
        <v>75.574618736383442</v>
      </c>
      <c r="M30" s="365">
        <f si="41" t="shared"/>
        <v>57.041540020263426</v>
      </c>
      <c r="N30" s="366">
        <f si="41" t="shared"/>
        <v>32.320159055307869</v>
      </c>
    </row>
    <row r="31">
      <c r="A31" s="363" t="s">
        <v>615</v>
      </c>
      <c r="B31" s="364">
        <v>0</v>
      </c>
      <c r="C31" s="365">
        <f si="41" t="shared"/>
        <v>6.0063224446786094</v>
      </c>
      <c r="D31" s="365">
        <f si="41" t="shared"/>
        <v>18.331226295828067</v>
      </c>
      <c r="E31" s="365">
        <f si="41" t="shared"/>
        <v>100</v>
      </c>
      <c r="F31" s="365">
        <f si="41" t="shared"/>
        <v>0.46598322460391423</v>
      </c>
      <c r="G31" s="365">
        <f si="41" t="shared"/>
        <v>2.4193548387096775</v>
      </c>
      <c r="H31" s="365">
        <f si="41" t="shared"/>
        <v>100</v>
      </c>
      <c r="I31" s="365">
        <f si="41" t="shared"/>
        <v>54.502369668246445</v>
      </c>
      <c r="J31" s="365">
        <f si="41" t="shared"/>
        <v>70.588235294117652</v>
      </c>
      <c r="K31" s="365">
        <f si="41" t="shared"/>
        <v>72.58064516129032</v>
      </c>
      <c r="L31" s="365">
        <f si="41" t="shared"/>
        <v>63.323782234957015</v>
      </c>
      <c r="M31" s="365">
        <f si="41" t="shared"/>
        <v>40</v>
      </c>
      <c r="N31" s="366">
        <f si="41" t="shared"/>
        <v>19.230769230769234</v>
      </c>
    </row>
    <row r="32">
      <c r="A32" s="363" t="s">
        <v>616</v>
      </c>
      <c r="B32" s="364">
        <v>2</v>
      </c>
      <c r="C32" s="365">
        <f si="41" t="shared"/>
        <v>10.974601634417274</v>
      </c>
      <c r="D32" s="365">
        <f si="41" t="shared"/>
        <v>25.431947680638604</v>
      </c>
      <c r="E32" s="365">
        <f si="41" t="shared"/>
        <v>100</v>
      </c>
      <c r="F32" s="365">
        <f si="41" t="shared"/>
        <v>2.0260623051386952</v>
      </c>
      <c r="G32" s="365">
        <f si="41" t="shared"/>
        <v>6.2385792194914647</v>
      </c>
      <c r="H32" s="365">
        <f si="41" t="shared"/>
        <v>100</v>
      </c>
      <c r="I32" s="365">
        <f si="41" t="shared"/>
        <v>77.525242049004902</v>
      </c>
      <c r="J32" s="365">
        <f si="41" t="shared"/>
        <v>96.855063348009708</v>
      </c>
      <c r="K32" s="365">
        <f si="41" t="shared"/>
        <v>93.232889956638928</v>
      </c>
      <c r="L32" s="365">
        <f si="41" t="shared"/>
        <v>84.815492262578744</v>
      </c>
      <c r="M32" s="365">
        <f si="41" t="shared"/>
        <v>63.682432432432435</v>
      </c>
      <c r="N32" s="366">
        <f si="41" t="shared"/>
        <v>43.184147392448693</v>
      </c>
    </row>
    <row r="33">
      <c r="A33" s="363" t="s">
        <v>617</v>
      </c>
      <c r="B33" s="364">
        <v>4</v>
      </c>
      <c r="C33" s="365">
        <f si="41" t="shared"/>
        <v>24.835199745850211</v>
      </c>
      <c r="D33" s="365">
        <f si="41" t="shared"/>
        <v>48.420479302832241</v>
      </c>
      <c r="E33" s="365">
        <f si="41" t="shared"/>
        <v>100</v>
      </c>
      <c r="F33" s="365">
        <f si="41" t="shared"/>
        <v>4.9894341394693589</v>
      </c>
      <c r="G33" s="365">
        <f si="41" t="shared"/>
        <v>32.479784366576823</v>
      </c>
      <c r="H33" s="365">
        <f si="41" t="shared"/>
        <v>100</v>
      </c>
      <c r="I33" s="365">
        <f si="41" t="shared"/>
        <v>97.435897435897431</v>
      </c>
      <c r="J33" s="365">
        <f si="41" t="shared"/>
        <v>100</v>
      </c>
      <c r="K33" s="365">
        <f si="41" t="shared"/>
        <v>100</v>
      </c>
      <c r="L33" s="365">
        <f si="41" t="shared"/>
        <v>97.959183673469383</v>
      </c>
      <c r="M33" s="365">
        <f si="41" t="shared"/>
        <v>89.224137931034491</v>
      </c>
      <c r="N33" s="366">
        <f si="41" t="shared"/>
        <v>57.789142407553108</v>
      </c>
    </row>
    <row r="34">
      <c r="A34" s="367" t="s">
        <v>618</v>
      </c>
      <c r="B34" s="368">
        <v>3</v>
      </c>
      <c r="C34" s="369">
        <f si="41" t="shared"/>
        <v>14.996079571483948</v>
      </c>
      <c r="D34" s="369">
        <f si="41" t="shared"/>
        <v>32.078270988055721</v>
      </c>
      <c r="E34" s="369">
        <f si="41" t="shared"/>
        <v>100</v>
      </c>
      <c r="F34" s="369">
        <f si="41" t="shared"/>
        <v>3.1994426346330043</v>
      </c>
      <c r="G34" s="369">
        <f si="41" t="shared"/>
        <v>7.8743848136864303</v>
      </c>
      <c r="H34" s="369">
        <f si="41" t="shared"/>
        <v>100</v>
      </c>
      <c r="I34" s="369">
        <f si="41" t="shared"/>
        <v>93.798266202301633</v>
      </c>
      <c r="J34" s="369">
        <f si="41" t="shared"/>
        <v>97.489906064601186</v>
      </c>
      <c r="K34" s="369">
        <f si="41" t="shared"/>
        <v>94.377240143369178</v>
      </c>
      <c r="L34" s="369">
        <f si="41" t="shared"/>
        <v>87.697072072072075</v>
      </c>
      <c r="M34" s="369">
        <f si="41" t="shared"/>
        <v>82.450451176281021</v>
      </c>
      <c r="N34" s="370">
        <f si="41" t="shared"/>
        <v>49.491038245363505</v>
      </c>
    </row>
    <row r="35">
      <c r="A35" s="94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</row>
    <row r="36">
      <c r="A36" s="94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</row>
  </sheetData>
  <mergeCells count="1">
    <mergeCell ref="A1:M1"/>
  </mergeCells>
  <printOptions headings="0" gridLines="0" gridLinesSet="0"/>
  <pageMargins left="0.69999999999999996" right="0.69999999999999996" top="0.75" bottom="0.75" header="0.5" footer="0.5"/>
  <pageSetup paperSize="9" orientation="landscape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33" activeCellId="0" sqref="A33"/>
    </sheetView>
  </sheetViews>
  <sheetFormatPr customHeight="1" defaultColWidth="8.85546875" defaultRowHeight="32.25"/>
  <cols>
    <col bestFit="1" customWidth="1" min="2" max="2" width="62"/>
  </cols>
  <sheetData>
    <row ht="32.25" customHeight="1" r="1">
      <c r="A1" s="1" t="s">
        <v>619</v>
      </c>
      <c r="B1" s="1"/>
    </row>
    <row ht="32.25" customHeight="1" r="3">
      <c r="A3" s="372" t="s">
        <v>541</v>
      </c>
      <c r="B3" s="372" t="s">
        <v>620</v>
      </c>
    </row>
    <row ht="32.25" customHeight="1" r="4">
      <c r="A4" s="373">
        <v>1</v>
      </c>
      <c r="B4" s="374" t="s">
        <v>621</v>
      </c>
    </row>
    <row ht="32.25" customHeight="1" r="5">
      <c r="A5" s="375" t="s">
        <v>562</v>
      </c>
      <c r="B5" s="376" t="s">
        <v>622</v>
      </c>
    </row>
    <row ht="32.25" customHeight="1" r="6">
      <c r="A6" s="375" t="s">
        <v>563</v>
      </c>
      <c r="B6" s="376" t="s">
        <v>623</v>
      </c>
    </row>
    <row ht="32.25" customHeight="1" r="7">
      <c r="A7" s="375">
        <v>3</v>
      </c>
      <c r="B7" s="376" t="s">
        <v>624</v>
      </c>
    </row>
    <row ht="32.25" customHeight="1" r="8">
      <c r="A8" s="375" t="s">
        <v>564</v>
      </c>
      <c r="B8" s="376" t="s">
        <v>625</v>
      </c>
    </row>
    <row ht="32.25" customHeight="1" r="9">
      <c r="A9" s="375" t="s">
        <v>565</v>
      </c>
      <c r="B9" s="376" t="s">
        <v>626</v>
      </c>
    </row>
    <row ht="32.25" customHeight="1" r="10">
      <c r="A10" s="375">
        <v>5</v>
      </c>
      <c r="B10" s="376" t="s">
        <v>627</v>
      </c>
    </row>
    <row ht="32.25" customHeight="1" r="11">
      <c r="A11" s="375">
        <v>6</v>
      </c>
      <c r="B11" s="376" t="s">
        <v>628</v>
      </c>
    </row>
    <row ht="32.25" customHeight="1" r="12">
      <c r="A12" s="375">
        <v>7</v>
      </c>
      <c r="B12" s="376" t="s">
        <v>629</v>
      </c>
    </row>
    <row ht="32.25" customHeight="1" r="13">
      <c r="A13" s="375">
        <v>8</v>
      </c>
      <c r="B13" s="376" t="s">
        <v>630</v>
      </c>
    </row>
    <row ht="32.25" customHeight="1" r="14">
      <c r="A14" s="375">
        <v>9</v>
      </c>
      <c r="B14" s="376" t="s">
        <v>631</v>
      </c>
    </row>
    <row ht="32.25" customHeight="1" r="15">
      <c r="A15" s="377">
        <v>10</v>
      </c>
      <c r="B15" s="378" t="s">
        <v>632</v>
      </c>
    </row>
  </sheetData>
  <mergeCells count="1">
    <mergeCell ref="A1:B1"/>
  </mergeCells>
  <printOptions headings="0" gridLines="1" gridLinesSet="1"/>
  <pageMargins left="0.69999999999999996" right="0.69999999999999996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sheetViews>
    <sheetView workbookViewId="0" zoomScale="100">
      <selection activeCell="A1" activeCellId="0" sqref="A1:L1"/>
    </sheetView>
  </sheetViews>
  <sheetFormatPr defaultColWidth="8.85546875" defaultRowHeight="15"/>
  <cols>
    <col customWidth="1" min="1" max="1" width="23.140625"/>
  </cols>
  <sheetData>
    <row ht="30" customHeight="1" r="1">
      <c r="A1" s="8" t="s">
        <v>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>
      <c r="A3" s="49" t="s">
        <v>9</v>
      </c>
      <c r="B3" s="91" t="s">
        <v>80</v>
      </c>
      <c r="C3" s="91" t="s">
        <v>81</v>
      </c>
      <c r="D3" s="91" t="s">
        <v>82</v>
      </c>
      <c r="E3" s="91" t="s">
        <v>83</v>
      </c>
      <c r="F3" s="91" t="s">
        <v>84</v>
      </c>
      <c r="G3" s="49" t="s">
        <v>35</v>
      </c>
      <c r="H3" s="91" t="s">
        <v>80</v>
      </c>
      <c r="I3" s="91" t="s">
        <v>81</v>
      </c>
      <c r="J3" s="91" t="s">
        <v>82</v>
      </c>
      <c r="K3" s="91" t="s">
        <v>83</v>
      </c>
      <c r="L3" s="91" t="s">
        <v>84</v>
      </c>
      <c r="N3" s="94" t="s">
        <v>88</v>
      </c>
      <c r="O3" s="94">
        <v>-1000</v>
      </c>
    </row>
    <row r="4">
      <c r="A4" s="15" t="s">
        <v>14</v>
      </c>
      <c r="B4" s="5">
        <v>2368</v>
      </c>
      <c r="C4" s="5">
        <v>5695</v>
      </c>
      <c r="D4" s="5">
        <v>3621</v>
      </c>
      <c r="E4" s="5">
        <v>7762</v>
      </c>
      <c r="F4" s="5">
        <v>6764</v>
      </c>
      <c r="G4" s="5">
        <v>26210</v>
      </c>
      <c r="H4" s="92">
        <f ref="H4:H25" si="13" t="shared">B4/$G4</f>
        <v>0.09034719572682183</v>
      </c>
      <c r="I4" s="92">
        <f ref="I4:L19" si="14" t="shared">C4/$G4</f>
        <v>0.21728347958794353</v>
      </c>
      <c r="J4" s="92">
        <f si="14" t="shared"/>
        <v>0.13815337657382679</v>
      </c>
      <c r="K4" s="92">
        <f si="14" t="shared"/>
        <v>0.2961465089660435</v>
      </c>
      <c r="L4" s="92">
        <f si="14" t="shared"/>
        <v>0.25806943914536434</v>
      </c>
      <c r="N4" s="95">
        <f ref="N4:N25" si="15" t="shared">K4+L4</f>
        <v>0.55421594811140784</v>
      </c>
      <c r="O4" s="95">
        <f ref="O4:O25" si="16" t="shared">H4+I4+J4</f>
        <v>0.44578405188859216</v>
      </c>
    </row>
    <row r="5">
      <c r="A5" s="15" t="s">
        <v>15</v>
      </c>
      <c r="B5" s="5"/>
      <c r="C5" s="5">
        <v>746</v>
      </c>
      <c r="D5" s="5"/>
      <c r="E5" s="5"/>
      <c r="F5" s="5"/>
      <c r="G5" s="5">
        <v>746</v>
      </c>
      <c r="H5" s="92">
        <f si="13" t="shared"/>
        <v>0</v>
      </c>
      <c r="I5" s="92">
        <f si="14" t="shared"/>
        <v>1</v>
      </c>
      <c r="J5" s="92">
        <f si="14" t="shared"/>
        <v>0</v>
      </c>
      <c r="K5" s="92">
        <f si="14" t="shared"/>
        <v>0</v>
      </c>
      <c r="L5" s="92">
        <f si="14" t="shared"/>
        <v>0</v>
      </c>
      <c r="N5" s="95">
        <f si="15" t="shared"/>
        <v>0</v>
      </c>
      <c r="O5" s="95">
        <f si="16" t="shared"/>
        <v>1</v>
      </c>
    </row>
    <row r="6">
      <c r="A6" s="15" t="s">
        <v>16</v>
      </c>
      <c r="B6" s="5">
        <v>1994</v>
      </c>
      <c r="C6" s="5">
        <v>13221</v>
      </c>
      <c r="D6" s="5">
        <v>1687</v>
      </c>
      <c r="E6" s="5">
        <v>30584</v>
      </c>
      <c r="F6" s="5">
        <v>20531</v>
      </c>
      <c r="G6" s="5">
        <v>68017</v>
      </c>
      <c r="H6" s="92">
        <f si="13" t="shared"/>
        <v>0.029316200361674288</v>
      </c>
      <c r="I6" s="92">
        <f si="14" t="shared"/>
        <v>0.19437787611920548</v>
      </c>
      <c r="J6" s="92">
        <f si="14" t="shared"/>
        <v>0.02480262287369334</v>
      </c>
      <c r="K6" s="92">
        <f si="14" t="shared"/>
        <v>0.44965229280915064</v>
      </c>
      <c r="L6" s="92">
        <f si="14" t="shared"/>
        <v>0.30185100783627622</v>
      </c>
      <c r="N6" s="95">
        <f si="15" t="shared"/>
        <v>0.75150330064542681</v>
      </c>
      <c r="O6" s="95">
        <f si="16" t="shared"/>
        <v>0.24849669935457311</v>
      </c>
    </row>
    <row r="7">
      <c r="A7" s="15" t="s">
        <v>70</v>
      </c>
      <c r="B7" s="5">
        <v>459</v>
      </c>
      <c r="C7" s="5"/>
      <c r="D7" s="5">
        <v>1808</v>
      </c>
      <c r="E7" s="5">
        <v>2875</v>
      </c>
      <c r="F7" s="5"/>
      <c r="G7" s="5">
        <v>5142</v>
      </c>
      <c r="H7" s="92">
        <f si="13" t="shared"/>
        <v>0.089264877479579924</v>
      </c>
      <c r="I7" s="92">
        <f si="14" t="shared"/>
        <v>0</v>
      </c>
      <c r="J7" s="92">
        <f si="14" t="shared"/>
        <v>0.35161415791520811</v>
      </c>
      <c r="K7" s="92">
        <f si="14" t="shared"/>
        <v>0.55912096460521199</v>
      </c>
      <c r="L7" s="92">
        <f si="14" t="shared"/>
        <v>0</v>
      </c>
      <c r="N7" s="95">
        <f si="15" t="shared"/>
        <v>0.55912096460521199</v>
      </c>
      <c r="O7" s="95">
        <f si="16" t="shared"/>
        <v>0.44087903539478801</v>
      </c>
    </row>
    <row r="8">
      <c r="A8" s="15" t="s">
        <v>71</v>
      </c>
      <c r="B8" s="5">
        <v>432</v>
      </c>
      <c r="C8" s="5"/>
      <c r="D8" s="5"/>
      <c r="E8" s="5">
        <v>3454</v>
      </c>
      <c r="F8" s="5"/>
      <c r="G8" s="5">
        <v>3886</v>
      </c>
      <c r="H8" s="92">
        <f si="13" t="shared"/>
        <v>0.11116829644879053</v>
      </c>
      <c r="I8" s="92">
        <f si="14" t="shared"/>
        <v>0</v>
      </c>
      <c r="J8" s="92">
        <f si="14" t="shared"/>
        <v>0</v>
      </c>
      <c r="K8" s="92">
        <f si="14" t="shared"/>
        <v>0.88883170355120944</v>
      </c>
      <c r="L8" s="92">
        <f si="14" t="shared"/>
        <v>0</v>
      </c>
      <c r="N8" s="95">
        <f si="15" t="shared"/>
        <v>0.88883170355120944</v>
      </c>
      <c r="O8" s="95">
        <f si="16" t="shared"/>
        <v>0.11116829644879053</v>
      </c>
    </row>
    <row r="9">
      <c r="A9" s="15" t="s">
        <v>19</v>
      </c>
      <c r="B9" s="5">
        <v>1741</v>
      </c>
      <c r="C9" s="5">
        <v>6309</v>
      </c>
      <c r="D9" s="5">
        <v>3722</v>
      </c>
      <c r="E9" s="5">
        <v>17675</v>
      </c>
      <c r="F9" s="5">
        <v>2608</v>
      </c>
      <c r="G9" s="5">
        <v>32055</v>
      </c>
      <c r="H9" s="92">
        <f si="13" t="shared"/>
        <v>0.054312899703634378</v>
      </c>
      <c r="I9" s="92">
        <f si="14" t="shared"/>
        <v>0.19681796911558258</v>
      </c>
      <c r="J9" s="92">
        <f si="14" t="shared"/>
        <v>0.11611293090001559</v>
      </c>
      <c r="K9" s="92">
        <f si="14" t="shared"/>
        <v>0.55139603805958504</v>
      </c>
      <c r="L9" s="92">
        <f si="14" t="shared"/>
        <v>0.081360162221182336</v>
      </c>
      <c r="N9" s="95">
        <f si="15" t="shared"/>
        <v>0.6327562002807674</v>
      </c>
      <c r="O9" s="95">
        <f si="16" t="shared"/>
        <v>0.3672437997192326</v>
      </c>
    </row>
    <row r="10">
      <c r="A10" s="15" t="s">
        <v>20</v>
      </c>
      <c r="B10" s="5">
        <v>427</v>
      </c>
      <c r="C10" s="5">
        <v>1587</v>
      </c>
      <c r="D10" s="5">
        <v>1651</v>
      </c>
      <c r="E10" s="5">
        <v>4127</v>
      </c>
      <c r="F10" s="5"/>
      <c r="G10" s="5">
        <v>7792</v>
      </c>
      <c r="H10" s="92">
        <f si="13" t="shared"/>
        <v>0.054799794661190962</v>
      </c>
      <c r="I10" s="92">
        <f si="14" t="shared"/>
        <v>0.20367043121149897</v>
      </c>
      <c r="J10" s="92">
        <f si="14" t="shared"/>
        <v>0.21188398357289528</v>
      </c>
      <c r="K10" s="92">
        <f si="14" t="shared"/>
        <v>0.52964579055441474</v>
      </c>
      <c r="L10" s="92">
        <f si="14" t="shared"/>
        <v>0</v>
      </c>
      <c r="N10" s="95">
        <f si="15" t="shared"/>
        <v>0.52964579055441474</v>
      </c>
      <c r="O10" s="95">
        <f si="16" t="shared"/>
        <v>0.4703542094455852</v>
      </c>
    </row>
    <row r="11">
      <c r="A11" s="15" t="s">
        <v>21</v>
      </c>
      <c r="B11" s="5">
        <v>1296</v>
      </c>
      <c r="C11" s="5">
        <v>1911</v>
      </c>
      <c r="D11" s="5">
        <v>813</v>
      </c>
      <c r="E11" s="5">
        <v>4304</v>
      </c>
      <c r="F11" s="5"/>
      <c r="G11" s="5">
        <v>8324</v>
      </c>
      <c r="H11" s="92">
        <f si="13" t="shared"/>
        <v>0.15569437770302738</v>
      </c>
      <c r="I11" s="92">
        <f si="14" t="shared"/>
        <v>0.22957712638154734</v>
      </c>
      <c r="J11" s="92">
        <f si="14" t="shared"/>
        <v>0.097669389716482466</v>
      </c>
      <c r="K11" s="92">
        <f si="14" t="shared"/>
        <v>0.5170591061989428</v>
      </c>
      <c r="L11" s="92">
        <f si="14" t="shared"/>
        <v>0</v>
      </c>
      <c r="N11" s="95">
        <f si="15" t="shared"/>
        <v>0.5170591061989428</v>
      </c>
      <c r="O11" s="95">
        <f si="16" t="shared"/>
        <v>0.4829408938010572</v>
      </c>
    </row>
    <row r="12">
      <c r="A12" s="15" t="s">
        <v>22</v>
      </c>
      <c r="B12" s="5">
        <v>1719</v>
      </c>
      <c r="C12" s="5">
        <v>1335</v>
      </c>
      <c r="D12" s="5">
        <v>2654</v>
      </c>
      <c r="E12" s="5">
        <v>10422</v>
      </c>
      <c r="F12" s="5">
        <v>13738</v>
      </c>
      <c r="G12" s="5">
        <v>29868</v>
      </c>
      <c r="H12" s="92">
        <f si="13" t="shared"/>
        <v>0.057553234230614703</v>
      </c>
      <c r="I12" s="92">
        <f si="14" t="shared"/>
        <v>0.044696665327440738</v>
      </c>
      <c r="J12" s="92">
        <f si="14" t="shared"/>
        <v>0.088857640283915892</v>
      </c>
      <c r="K12" s="92">
        <f si="14" t="shared"/>
        <v>0.34893531538770589</v>
      </c>
      <c r="L12" s="92">
        <f si="14" t="shared"/>
        <v>0.45995714477032273</v>
      </c>
      <c r="N12" s="95">
        <f si="15" t="shared"/>
        <v>0.80889246015802863</v>
      </c>
      <c r="O12" s="95">
        <f si="16" t="shared"/>
        <v>0.19110753984197132</v>
      </c>
    </row>
    <row r="13">
      <c r="A13" s="15" t="s">
        <v>23</v>
      </c>
      <c r="B13" s="5">
        <v>692</v>
      </c>
      <c r="C13" s="5">
        <v>2857</v>
      </c>
      <c r="D13" s="5">
        <v>5288</v>
      </c>
      <c r="E13" s="5">
        <v>10872</v>
      </c>
      <c r="F13" s="5">
        <v>2874</v>
      </c>
      <c r="G13" s="5">
        <v>22583</v>
      </c>
      <c r="H13" s="92">
        <f si="13" t="shared"/>
        <v>0.030642518708763229</v>
      </c>
      <c r="I13" s="92">
        <f si="14" t="shared"/>
        <v>0.1265110924146482</v>
      </c>
      <c r="J13" s="92">
        <f si="14" t="shared"/>
        <v>0.234158437762919</v>
      </c>
      <c r="K13" s="92">
        <f si="14" t="shared"/>
        <v>0.4814240800602223</v>
      </c>
      <c r="L13" s="92">
        <f si="14" t="shared"/>
        <v>0.12726387105344728</v>
      </c>
      <c r="N13" s="95">
        <f si="15" t="shared"/>
        <v>0.60868795111366958</v>
      </c>
      <c r="O13" s="95">
        <f si="16" t="shared"/>
        <v>0.39131204888633042</v>
      </c>
    </row>
    <row r="14">
      <c r="A14" s="15" t="s">
        <v>24</v>
      </c>
      <c r="B14" s="5">
        <v>700</v>
      </c>
      <c r="C14" s="5">
        <v>1115</v>
      </c>
      <c r="D14" s="5">
        <v>954</v>
      </c>
      <c r="E14" s="5">
        <v>2839</v>
      </c>
      <c r="F14" s="5"/>
      <c r="G14" s="5">
        <v>5608</v>
      </c>
      <c r="H14" s="92">
        <f si="13" t="shared"/>
        <v>0.12482168330955777</v>
      </c>
      <c r="I14" s="92">
        <f si="14" t="shared"/>
        <v>0.19882310984308132</v>
      </c>
      <c r="J14" s="92">
        <f si="14" t="shared"/>
        <v>0.17011412268188303</v>
      </c>
      <c r="K14" s="92">
        <f si="14" t="shared"/>
        <v>0.50624108416547786</v>
      </c>
      <c r="L14" s="92">
        <f si="14" t="shared"/>
        <v>0</v>
      </c>
      <c r="N14" s="95">
        <f si="15" t="shared"/>
        <v>0.50624108416547786</v>
      </c>
      <c r="O14" s="95">
        <f si="16" t="shared"/>
        <v>0.49375891583452214</v>
      </c>
    </row>
    <row r="15">
      <c r="A15" s="15" t="s">
        <v>25</v>
      </c>
      <c r="B15" s="5">
        <v>553</v>
      </c>
      <c r="C15" s="5">
        <v>3163</v>
      </c>
      <c r="D15" s="5">
        <v>826</v>
      </c>
      <c r="E15" s="5">
        <v>4384</v>
      </c>
      <c r="F15" s="5"/>
      <c r="G15" s="5">
        <v>8926</v>
      </c>
      <c r="H15" s="92">
        <f si="13" t="shared"/>
        <v>0.061953842706699527</v>
      </c>
      <c r="I15" s="92">
        <f si="14" t="shared"/>
        <v>0.3543580551198745</v>
      </c>
      <c r="J15" s="92">
        <f si="14" t="shared"/>
        <v>0.092538651131525873</v>
      </c>
      <c r="K15" s="92">
        <f si="14" t="shared"/>
        <v>0.49114945104190005</v>
      </c>
      <c r="L15" s="92">
        <f si="14" t="shared"/>
        <v>0</v>
      </c>
      <c r="N15" s="95">
        <f si="15" t="shared"/>
        <v>0.49114945104190005</v>
      </c>
      <c r="O15" s="95">
        <f si="16" t="shared"/>
        <v>0.50885054895809989</v>
      </c>
    </row>
    <row r="16">
      <c r="A16" s="15" t="s">
        <v>26</v>
      </c>
      <c r="B16" s="5">
        <v>2623</v>
      </c>
      <c r="C16" s="5">
        <v>3685</v>
      </c>
      <c r="D16" s="5">
        <v>5523</v>
      </c>
      <c r="E16" s="5">
        <v>10721</v>
      </c>
      <c r="F16" s="5">
        <v>14707</v>
      </c>
      <c r="G16" s="5">
        <v>37259</v>
      </c>
      <c r="H16" s="92">
        <f si="13" t="shared"/>
        <v>0.070399098204460664</v>
      </c>
      <c r="I16" s="92">
        <f si="14" t="shared"/>
        <v>0.098902278644085989</v>
      </c>
      <c r="J16" s="92">
        <f si="14" t="shared"/>
        <v>0.1482326417778255</v>
      </c>
      <c r="K16" s="92">
        <f si="14" t="shared"/>
        <v>0.28774255884484284</v>
      </c>
      <c r="L16" s="92">
        <f si="14" t="shared"/>
        <v>0.39472342252878501</v>
      </c>
      <c r="N16" s="95">
        <f si="15" t="shared"/>
        <v>0.68246598137362779</v>
      </c>
      <c r="O16" s="95">
        <f si="16" t="shared"/>
        <v>0.31753401862637215</v>
      </c>
    </row>
    <row r="17">
      <c r="A17" s="15" t="s">
        <v>27</v>
      </c>
      <c r="B17" s="5">
        <v>629</v>
      </c>
      <c r="C17" s="5">
        <v>2913</v>
      </c>
      <c r="D17" s="5">
        <v>889</v>
      </c>
      <c r="E17" s="5">
        <v>3599</v>
      </c>
      <c r="F17" s="5"/>
      <c r="G17" s="5">
        <v>8030</v>
      </c>
      <c r="H17" s="92">
        <f si="13" t="shared"/>
        <v>0.078331257783312583</v>
      </c>
      <c r="I17" s="92">
        <f si="14" t="shared"/>
        <v>0.3627646326276463</v>
      </c>
      <c r="J17" s="92">
        <f si="14" t="shared"/>
        <v>0.11070983810709838</v>
      </c>
      <c r="K17" s="92">
        <f si="14" t="shared"/>
        <v>0.44819427148194274</v>
      </c>
      <c r="L17" s="92">
        <f si="14" t="shared"/>
        <v>0</v>
      </c>
      <c r="N17" s="95">
        <f si="15" t="shared"/>
        <v>0.44819427148194274</v>
      </c>
      <c r="O17" s="95">
        <f si="16" t="shared"/>
        <v>0.5518057285180572</v>
      </c>
    </row>
    <row r="18">
      <c r="A18" s="15" t="s">
        <v>28</v>
      </c>
      <c r="B18" s="5">
        <v>738</v>
      </c>
      <c r="C18" s="5">
        <v>721</v>
      </c>
      <c r="D18" s="5"/>
      <c r="E18" s="5"/>
      <c r="F18" s="5"/>
      <c r="G18" s="5">
        <v>1459</v>
      </c>
      <c r="H18" s="92">
        <f si="13" t="shared"/>
        <v>0.50582590815627138</v>
      </c>
      <c r="I18" s="92">
        <f si="14" t="shared"/>
        <v>0.49417409184372857</v>
      </c>
      <c r="J18" s="92">
        <f si="14" t="shared"/>
        <v>0</v>
      </c>
      <c r="K18" s="92">
        <f si="14" t="shared"/>
        <v>0</v>
      </c>
      <c r="L18" s="92">
        <f si="14" t="shared"/>
        <v>0</v>
      </c>
      <c r="N18" s="95">
        <f si="15" t="shared"/>
        <v>0</v>
      </c>
      <c r="O18" s="95">
        <f si="16" t="shared"/>
        <v>1</v>
      </c>
    </row>
    <row r="19">
      <c r="A19" s="15" t="s">
        <v>29</v>
      </c>
      <c r="B19" s="5">
        <v>3537</v>
      </c>
      <c r="C19" s="5">
        <v>9193</v>
      </c>
      <c r="D19" s="5">
        <v>8096</v>
      </c>
      <c r="E19" s="5">
        <v>21462</v>
      </c>
      <c r="F19" s="5">
        <v>2666</v>
      </c>
      <c r="G19" s="5">
        <v>44954</v>
      </c>
      <c r="H19" s="92">
        <f si="13" t="shared"/>
        <v>0.078680428882858033</v>
      </c>
      <c r="I19" s="92">
        <f si="14" t="shared"/>
        <v>0.20449793121857898</v>
      </c>
      <c r="J19" s="92">
        <f si="14" t="shared"/>
        <v>0.18009520843528939</v>
      </c>
      <c r="K19" s="92">
        <f si="14" t="shared"/>
        <v>0.47742136406104019</v>
      </c>
      <c r="L19" s="92">
        <f si="14" t="shared"/>
        <v>0.059305067402233395</v>
      </c>
      <c r="N19" s="95">
        <f si="15" t="shared"/>
        <v>0.53672643146327359</v>
      </c>
      <c r="O19" s="95">
        <f si="16" t="shared"/>
        <v>0.46327356853672641</v>
      </c>
    </row>
    <row r="20">
      <c r="A20" s="15" t="s">
        <v>30</v>
      </c>
      <c r="B20" s="5">
        <v>1576</v>
      </c>
      <c r="C20" s="5">
        <v>5263</v>
      </c>
      <c r="D20" s="5">
        <v>4368</v>
      </c>
      <c r="E20" s="5">
        <v>15185</v>
      </c>
      <c r="F20" s="5"/>
      <c r="G20" s="5">
        <v>26392</v>
      </c>
      <c r="H20" s="92">
        <f si="13" t="shared"/>
        <v>0.059715065171264022</v>
      </c>
      <c r="I20" s="92">
        <f ref="I20:I25" si="17" t="shared">C20/$G20</f>
        <v>0.19941648984540769</v>
      </c>
      <c r="J20" s="92">
        <f ref="J20:J25" si="18" t="shared">D20/$G20</f>
        <v>0.16550469839345255</v>
      </c>
      <c r="K20" s="92">
        <f ref="K20:K25" si="19" t="shared">E20/$G20</f>
        <v>0.57536374658987577</v>
      </c>
      <c r="L20" s="92">
        <f ref="L20:L25" si="20" t="shared">F20/$G20</f>
        <v>0</v>
      </c>
      <c r="N20" s="95">
        <f si="15" t="shared"/>
        <v>0.57536374658987577</v>
      </c>
      <c r="O20" s="95">
        <f si="16" t="shared"/>
        <v>0.42463625341012429</v>
      </c>
    </row>
    <row r="21">
      <c r="A21" s="15" t="s">
        <v>31</v>
      </c>
      <c r="B21" s="5">
        <v>869</v>
      </c>
      <c r="C21" s="5">
        <v>745</v>
      </c>
      <c r="D21" s="5">
        <v>884</v>
      </c>
      <c r="E21" s="5">
        <v>1436</v>
      </c>
      <c r="F21" s="5"/>
      <c r="G21" s="5">
        <v>3934</v>
      </c>
      <c r="H21" s="92">
        <f si="13" t="shared"/>
        <v>0.22089476359938992</v>
      </c>
      <c r="I21" s="92">
        <f si="17" t="shared"/>
        <v>0.18937468225724455</v>
      </c>
      <c r="J21" s="92">
        <f si="18" t="shared"/>
        <v>0.22470767666497204</v>
      </c>
      <c r="K21" s="92">
        <f si="19" t="shared"/>
        <v>0.36502287747839351</v>
      </c>
      <c r="L21" s="92">
        <f si="20" t="shared"/>
        <v>0</v>
      </c>
      <c r="N21" s="95">
        <f si="15" t="shared"/>
        <v>0.36502287747839351</v>
      </c>
      <c r="O21" s="95">
        <f si="16" t="shared"/>
        <v>0.63497712252160654</v>
      </c>
    </row>
    <row r="22">
      <c r="A22" s="15" t="s">
        <v>32</v>
      </c>
      <c r="B22" s="5">
        <v>469</v>
      </c>
      <c r="C22" s="5">
        <v>2473</v>
      </c>
      <c r="D22" s="5">
        <v>934</v>
      </c>
      <c r="E22" s="5">
        <v>8032</v>
      </c>
      <c r="F22" s="5"/>
      <c r="G22" s="5">
        <v>11908</v>
      </c>
      <c r="H22" s="92">
        <f si="13" t="shared"/>
        <v>0.039385287201881086</v>
      </c>
      <c r="I22" s="92">
        <f si="17" t="shared"/>
        <v>0.20767551226066511</v>
      </c>
      <c r="J22" s="92">
        <f si="18" t="shared"/>
        <v>0.078434665770910308</v>
      </c>
      <c r="K22" s="92">
        <f si="19" t="shared"/>
        <v>0.67450453476654348</v>
      </c>
      <c r="L22" s="92">
        <f si="20" t="shared"/>
        <v>0</v>
      </c>
      <c r="N22" s="95">
        <f si="15" t="shared"/>
        <v>0.67450453476654348</v>
      </c>
      <c r="O22" s="95">
        <f si="16" t="shared"/>
        <v>0.32549546523345652</v>
      </c>
    </row>
    <row r="23">
      <c r="A23" s="15" t="s">
        <v>33</v>
      </c>
      <c r="B23" s="5">
        <v>3683</v>
      </c>
      <c r="C23" s="5">
        <v>8237</v>
      </c>
      <c r="D23" s="5">
        <v>3466</v>
      </c>
      <c r="E23" s="5">
        <v>21322</v>
      </c>
      <c r="F23" s="5"/>
      <c r="G23" s="5">
        <v>36708</v>
      </c>
      <c r="H23" s="92">
        <f si="13" t="shared"/>
        <v>0.10033235262068214</v>
      </c>
      <c r="I23" s="92">
        <f si="17" t="shared"/>
        <v>0.224392502996622</v>
      </c>
      <c r="J23" s="92">
        <f si="18" t="shared"/>
        <v>0.094420834695434233</v>
      </c>
      <c r="K23" s="92">
        <f si="19" t="shared"/>
        <v>0.58085430968726159</v>
      </c>
      <c r="L23" s="92">
        <f si="20" t="shared"/>
        <v>0</v>
      </c>
      <c r="N23" s="95">
        <f si="15" t="shared"/>
        <v>0.58085430968726159</v>
      </c>
      <c r="O23" s="95">
        <f si="16" t="shared"/>
        <v>0.41914569031273835</v>
      </c>
    </row>
    <row r="24">
      <c r="A24" s="15" t="s">
        <v>34</v>
      </c>
      <c r="B24" s="5">
        <v>1390</v>
      </c>
      <c r="C24" s="5">
        <v>1141</v>
      </c>
      <c r="D24" s="5">
        <v>1657</v>
      </c>
      <c r="E24" s="5">
        <v>3883</v>
      </c>
      <c r="F24" s="5"/>
      <c r="G24" s="5">
        <v>8071</v>
      </c>
      <c r="H24" s="92">
        <f si="13" t="shared"/>
        <v>0.17222153388675504</v>
      </c>
      <c r="I24" s="92">
        <f si="17" t="shared"/>
        <v>0.14137033824804857</v>
      </c>
      <c r="J24" s="92">
        <f si="18" t="shared"/>
        <v>0.20530293643910297</v>
      </c>
      <c r="K24" s="92">
        <f si="19" t="shared"/>
        <v>0.48110519142609343</v>
      </c>
      <c r="L24" s="92">
        <f si="20" t="shared"/>
        <v>0</v>
      </c>
      <c r="N24" s="95">
        <f si="15" t="shared"/>
        <v>0.48110519142609343</v>
      </c>
      <c r="O24" s="95">
        <f si="16" t="shared"/>
        <v>0.51889480857390657</v>
      </c>
    </row>
    <row r="25">
      <c r="A25" s="19" t="s">
        <v>55</v>
      </c>
      <c r="B25" s="63">
        <v>27895</v>
      </c>
      <c r="C25" s="63">
        <v>72310</v>
      </c>
      <c r="D25" s="63">
        <v>48841</v>
      </c>
      <c r="E25" s="63">
        <v>184938</v>
      </c>
      <c r="F25" s="63">
        <v>63888</v>
      </c>
      <c r="G25" s="63">
        <v>397872</v>
      </c>
      <c r="H25" s="96">
        <f si="13" t="shared"/>
        <v>0.070110487795069773</v>
      </c>
      <c r="I25" s="93">
        <f si="17" t="shared"/>
        <v>0.18174186673100898</v>
      </c>
      <c r="J25" s="93">
        <f si="18" t="shared"/>
        <v>0.12275555957694938</v>
      </c>
      <c r="K25" s="93">
        <f si="19" t="shared"/>
        <v>0.46481783086017614</v>
      </c>
      <c r="L25" s="93">
        <f si="20" t="shared"/>
        <v>0.16057425503679576</v>
      </c>
      <c r="N25" s="95">
        <f si="15" t="shared"/>
        <v>0.62539208589697193</v>
      </c>
      <c r="O25" s="95">
        <f si="16" t="shared"/>
        <v>0.37460791410302813</v>
      </c>
    </row>
  </sheetData>
  <mergeCells count="1">
    <mergeCell ref="A1:L1"/>
  </mergeCells>
  <printOptions headings="0" gridLines="1" gridLinesSet="1"/>
  <pageMargins left="0.69999999999999996" right="0.69999999999999996" top="0.75" bottom="0.75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ONLYOFFICE/5.2.8.24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